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SINTEZA\PUBLICATII\breviar\2025\BN_in_cifre\"/>
    </mc:Choice>
  </mc:AlternateContent>
  <xr:revisionPtr revIDLastSave="0" documentId="13_ncr:1_{F38B36D7-203C-4861-9F4E-5A6204160122}" xr6:coauthVersionLast="47" xr6:coauthVersionMax="47" xr10:uidLastSave="{00000000-0000-0000-0000-000000000000}"/>
  <bookViews>
    <workbookView xWindow="-98" yWindow="-98" windowWidth="28996" windowHeight="15675" tabRatio="623" xr2:uid="{00000000-000D-0000-FFFF-FFFF00000000}"/>
  </bookViews>
  <sheets>
    <sheet name="Prezentare generala" sheetId="1" r:id="rId1"/>
    <sheet name="Populatia" sheetId="2" r:id="rId2"/>
    <sheet name="Educatie" sheetId="12" r:id="rId3"/>
    <sheet name="Sanatate" sheetId="11" r:id="rId4"/>
    <sheet name="Forta de munca" sheetId="3" r:id="rId5"/>
    <sheet name="Castiguri salariale" sheetId="4" r:id="rId6"/>
    <sheet name="Protectia sociala a somerilor" sheetId="8" r:id="rId7"/>
    <sheet name="Asistenta sociala" sheetId="10" r:id="rId8"/>
    <sheet name="Asigurari sociale" sheetId="9" r:id="rId9"/>
    <sheet name="Justitia" sheetId="13" r:id="rId10"/>
    <sheet name="Cultura" sheetId="14" r:id="rId11"/>
    <sheet name="Conturi nationale" sheetId="16" r:id="rId12"/>
    <sheet name="Investitii " sheetId="17" r:id="rId13"/>
    <sheet name="Activitatea intreprinderii" sheetId="18" r:id="rId14"/>
    <sheet name="Industria" sheetId="19" r:id="rId15"/>
    <sheet name="Comert international" sheetId="20" r:id="rId16"/>
    <sheet name="Agricultura" sheetId="23" r:id="rId17"/>
    <sheet name="Silvicultura" sheetId="24" r:id="rId18"/>
    <sheet name="Constructii " sheetId="26" r:id="rId19"/>
    <sheet name="Locuinte" sheetId="27" r:id="rId20"/>
    <sheet name="Transporturi" sheetId="28" r:id="rId21"/>
    <sheet name="Turism " sheetId="29" r:id="rId22"/>
    <sheet name="Populatia_localitati" sheetId="30" r:id="rId23"/>
    <sheet name="Sanatate." sheetId="45" r:id="rId24"/>
    <sheet name="Educatie." sheetId="43" r:id="rId25"/>
    <sheet name="Cultura." sheetId="46" r:id="rId26"/>
    <sheet name="Piata fortei de munca" sheetId="31" r:id="rId27"/>
    <sheet name="Protectia sociala" sheetId="44" r:id="rId28"/>
    <sheet name="Dotari edilitare" sheetId="42" r:id="rId29"/>
    <sheet name="Turismul" sheetId="40" r:id="rId30"/>
  </sheets>
  <definedNames>
    <definedName name="_ftn1" localSheetId="3">Sanatate!#REF!</definedName>
    <definedName name="_ftn2" localSheetId="3">Sanatate!#REF!</definedName>
    <definedName name="_ftn3" localSheetId="3">Sanatate!#REF!</definedName>
    <definedName name="_ftn4" localSheetId="3">Sanatate!#REF!</definedName>
    <definedName name="_ftnref1" localSheetId="3">Sanatate!#REF!</definedName>
    <definedName name="_ftnref2" localSheetId="3">Sanatate!#REF!</definedName>
    <definedName name="_ftnref3" localSheetId="3">Sanatate!#REF!</definedName>
    <definedName name="_ftnref4" localSheetId="3">Sanatate!#REF!</definedName>
    <definedName name="_xlnm.Print_Area" localSheetId="8">'Asigurari sociale'!$C$1:$F$27</definedName>
    <definedName name="_xlnm.Print_Area" localSheetId="9">Justitia!$B$1:$E$27</definedName>
    <definedName name="_xlnm.Print_Area" localSheetId="3">Sanatate!$C$1:$D$101</definedName>
    <definedName name="_xlnm.Print_Titles" localSheetId="26">'Piata fortei de munca'!$4:$5</definedName>
    <definedName name="_xlnm.Print_Titles" localSheetId="27">'Protectia sociala'!$4:$5</definedName>
    <definedName name="_xlnm.Print_Titles" localSheetId="23">Sanatate.!$4:$5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30" l="1"/>
  <c r="D8" i="30"/>
  <c r="D9" i="30"/>
  <c r="D10" i="30"/>
  <c r="D11" i="30"/>
  <c r="D12" i="30"/>
  <c r="D13" i="30"/>
  <c r="D14" i="30"/>
  <c r="D15" i="30"/>
  <c r="D16" i="30"/>
  <c r="D17" i="30"/>
  <c r="D18" i="30"/>
  <c r="D19" i="30"/>
  <c r="D20" i="30"/>
  <c r="D21" i="30"/>
  <c r="D22" i="30"/>
  <c r="D23" i="30"/>
  <c r="D24" i="30"/>
  <c r="D25" i="30"/>
  <c r="D26" i="30"/>
  <c r="D27" i="30"/>
  <c r="D28" i="30"/>
  <c r="D29" i="30"/>
  <c r="D30" i="30"/>
  <c r="D31" i="30"/>
  <c r="D32" i="30"/>
  <c r="D33" i="30"/>
  <c r="D34" i="30"/>
  <c r="D35" i="30"/>
  <c r="D36" i="30"/>
  <c r="D37" i="30"/>
  <c r="D38" i="30"/>
  <c r="D39" i="30"/>
  <c r="D40" i="30"/>
  <c r="D41" i="30"/>
  <c r="D42" i="30"/>
  <c r="D43" i="30"/>
  <c r="D44" i="30"/>
  <c r="D45" i="30"/>
  <c r="D46" i="30"/>
  <c r="D47" i="30"/>
  <c r="D48" i="30"/>
  <c r="D49" i="30"/>
  <c r="D50" i="30"/>
  <c r="D51" i="30"/>
  <c r="D52" i="30"/>
  <c r="D53" i="30"/>
  <c r="D54" i="30"/>
  <c r="D55" i="30"/>
  <c r="D56" i="30"/>
  <c r="D6" i="30"/>
  <c r="D31" i="27" l="1"/>
  <c r="D68" i="30"/>
  <c r="D67" i="30"/>
  <c r="D66" i="30"/>
  <c r="D65" i="30"/>
  <c r="D64" i="30"/>
  <c r="D63" i="30"/>
  <c r="D62" i="30"/>
  <c r="D61" i="30"/>
  <c r="D60" i="30"/>
  <c r="D59" i="30"/>
  <c r="D58" i="30"/>
  <c r="D57" i="30"/>
  <c r="C25" i="12" l="1"/>
  <c r="D18" i="12"/>
  <c r="C18" i="12"/>
  <c r="D25" i="12"/>
  <c r="D57" i="12"/>
  <c r="C57" i="12"/>
  <c r="C22" i="20"/>
  <c r="C21" i="20"/>
  <c r="E8" i="20"/>
  <c r="E22" i="16"/>
  <c r="E25" i="16" s="1"/>
  <c r="C24" i="10"/>
  <c r="C22" i="10"/>
  <c r="C20" i="10"/>
  <c r="C18" i="10"/>
  <c r="C17" i="10"/>
  <c r="C15" i="10"/>
  <c r="C14" i="10"/>
  <c r="C13" i="10"/>
  <c r="C12" i="10"/>
  <c r="C11" i="10"/>
  <c r="C55" i="4"/>
  <c r="C54" i="4"/>
  <c r="C53" i="4"/>
  <c r="C52" i="4"/>
  <c r="D32" i="27"/>
  <c r="D33" i="27"/>
  <c r="D34" i="27"/>
  <c r="D35" i="27"/>
  <c r="D38" i="27"/>
  <c r="D39" i="27"/>
  <c r="D28" i="27"/>
  <c r="C80" i="2" l="1"/>
</calcChain>
</file>

<file path=xl/sharedStrings.xml><?xml version="1.0" encoding="utf-8"?>
<sst xmlns="http://schemas.openxmlformats.org/spreadsheetml/2006/main" count="1657" uniqueCount="796">
  <si>
    <t>PREZENTARE GENERALĂ</t>
  </si>
  <si>
    <t>Punctul extrem
(localitatea)</t>
  </si>
  <si>
    <t>Judeţul</t>
  </si>
  <si>
    <r>
      <t>Longitudinea estică</t>
    </r>
    <r>
      <rPr>
        <b/>
        <vertAlign val="superscript"/>
        <sz val="9"/>
        <rFont val="Arial"/>
        <family val="2"/>
      </rPr>
      <t>1)</t>
    </r>
  </si>
  <si>
    <t>Latitudinea nordică</t>
  </si>
  <si>
    <t>Nord</t>
  </si>
  <si>
    <t>Sud</t>
  </si>
  <si>
    <t>Est</t>
  </si>
  <si>
    <t>Vest</t>
  </si>
  <si>
    <r>
      <rPr>
        <i/>
        <vertAlign val="superscript"/>
        <sz val="8"/>
        <rFont val="Arial"/>
        <family val="2"/>
      </rPr>
      <t>1)</t>
    </r>
    <r>
      <rPr>
        <i/>
        <sz val="8"/>
        <rFont val="Arial"/>
        <family val="2"/>
      </rPr>
      <t xml:space="preserve"> După Greenwich.</t>
    </r>
  </si>
  <si>
    <r>
      <rPr>
        <b/>
        <i/>
        <sz val="8"/>
        <rFont val="Arial"/>
        <family val="2"/>
      </rPr>
      <t>Sursa</t>
    </r>
    <r>
      <rPr>
        <i/>
        <sz val="8"/>
        <rFont val="Arial"/>
        <family val="2"/>
      </rPr>
      <t>: Institutul de Geografie.</t>
    </r>
  </si>
  <si>
    <t xml:space="preserve">Numărul oraşelor şi municipiilor </t>
  </si>
  <si>
    <t xml:space="preserve">din care: municipii </t>
  </si>
  <si>
    <t xml:space="preserve">Numărul comunelor </t>
  </si>
  <si>
    <t xml:space="preserve">Numărul satelor </t>
  </si>
  <si>
    <t>Mureş</t>
  </si>
  <si>
    <t>Total</t>
  </si>
  <si>
    <t>Suceava</t>
  </si>
  <si>
    <t>POPULAŢIA</t>
  </si>
  <si>
    <t>persoane</t>
  </si>
  <si>
    <t>Pe sexe</t>
  </si>
  <si>
    <t>Masculin</t>
  </si>
  <si>
    <t>Feminin</t>
  </si>
  <si>
    <t>Pe grupe de vârstă</t>
  </si>
  <si>
    <t>0-14 ani</t>
  </si>
  <si>
    <t>15-59 ani</t>
  </si>
  <si>
    <t>60 ani şi peste</t>
  </si>
  <si>
    <t>Pe medii</t>
  </si>
  <si>
    <t>Urban</t>
  </si>
  <si>
    <t>Rural</t>
  </si>
  <si>
    <r>
      <t xml:space="preserve">1) </t>
    </r>
    <r>
      <rPr>
        <i/>
        <sz val="8"/>
        <rFont val="Arial"/>
        <family val="2"/>
      </rPr>
      <t>Date definitive</t>
    </r>
    <r>
      <rPr>
        <i/>
        <sz val="8"/>
        <rFont val="Arial"/>
        <family val="2"/>
        <charset val="238"/>
      </rPr>
      <t>.</t>
    </r>
  </si>
  <si>
    <r>
      <t xml:space="preserve">1) </t>
    </r>
    <r>
      <rPr>
        <i/>
        <sz val="8"/>
        <rFont val="Arial"/>
        <family val="2"/>
      </rPr>
      <t>Date provizorii.</t>
    </r>
  </si>
  <si>
    <t>ani</t>
  </si>
  <si>
    <t>Vârsta medie a populaţiei rezidente</t>
  </si>
  <si>
    <t>Vârsta medie a populaţiei cu domiciliu în România</t>
  </si>
  <si>
    <r>
      <t>1)</t>
    </r>
    <r>
      <rPr>
        <i/>
        <sz val="8"/>
        <rFont val="Arial"/>
        <family val="2"/>
      </rPr>
      <t xml:space="preserve"> Date definitive.</t>
    </r>
  </si>
  <si>
    <t>Mişcarea naturală a populaţiei (date absolute)</t>
  </si>
  <si>
    <t>Născuţi-vii</t>
  </si>
  <si>
    <t>Decese</t>
  </si>
  <si>
    <t>- Decese la o vârstă sub 1 an</t>
  </si>
  <si>
    <t>Sporul natural</t>
  </si>
  <si>
    <t>Căsătorii</t>
  </si>
  <si>
    <t>Divorţuri</t>
  </si>
  <si>
    <t>Rate  (la 1000 locuitori)</t>
  </si>
  <si>
    <t xml:space="preserve">Căsătorii </t>
  </si>
  <si>
    <t xml:space="preserve">Divorţuri </t>
  </si>
  <si>
    <r>
      <t xml:space="preserve">Notă: </t>
    </r>
    <r>
      <rPr>
        <i/>
        <sz val="8"/>
        <rFont val="Arial"/>
        <family val="2"/>
      </rPr>
      <t xml:space="preserve">Sunt incluşi numai născuţii-vii ai căror mame aveau reşedinţa obişnuită în România şi a căror naştere a fost înregistrată </t>
    </r>
  </si>
  <si>
    <t xml:space="preserve">la oficiile de stare civilă din România, decesele sub 1 an, respectiv decesele persoanelor cu reşedinţa obişnuită in România, </t>
  </si>
  <si>
    <r>
      <t xml:space="preserve">Notă: </t>
    </r>
    <r>
      <rPr>
        <i/>
        <sz val="8"/>
        <rFont val="Arial"/>
        <family val="2"/>
      </rPr>
      <t>Sunt incluşi născuţii-vii ai căror mame aveau,</t>
    </r>
    <r>
      <rPr>
        <sz val="8"/>
        <rFont val="Arial"/>
        <family val="2"/>
      </rPr>
      <t xml:space="preserve"> </t>
    </r>
    <r>
      <rPr>
        <i/>
        <sz val="8"/>
        <rFont val="Arial"/>
        <family val="2"/>
      </rPr>
      <t xml:space="preserve">la data nașterii, reşedinţa obişnuită în România şi a căror naştere a fost </t>
    </r>
  </si>
  <si>
    <r>
      <t>1)</t>
    </r>
    <r>
      <rPr>
        <i/>
        <sz val="8"/>
        <rFont val="Arial"/>
        <family val="2"/>
      </rPr>
      <t xml:space="preserve"> Date provizorii.</t>
    </r>
  </si>
  <si>
    <r>
      <t>2)</t>
    </r>
    <r>
      <rPr>
        <i/>
        <sz val="8"/>
        <rFont val="Arial"/>
        <family val="2"/>
      </rPr>
      <t xml:space="preserve"> Rata mortalității infantile este calculată prin raportarea  numărului persoanelor decedate cu vârsta sub 1 an, </t>
    </r>
  </si>
  <si>
    <t>care au avut reședința obișnuită în România, la 1000 născuți-vii cu reședința obișnuită în România.</t>
  </si>
  <si>
    <t>Nr. crt.</t>
  </si>
  <si>
    <r>
      <t>Oraşul</t>
    </r>
    <r>
      <rPr>
        <b/>
        <vertAlign val="superscript"/>
        <sz val="9"/>
        <rFont val="Arial"/>
        <family val="2"/>
      </rPr>
      <t>2)</t>
    </r>
  </si>
  <si>
    <t>1.</t>
  </si>
  <si>
    <t>2.</t>
  </si>
  <si>
    <t>3.</t>
  </si>
  <si>
    <t>4.</t>
  </si>
  <si>
    <r>
      <t>2)</t>
    </r>
    <r>
      <rPr>
        <i/>
        <sz val="8"/>
        <rFont val="Arial"/>
        <family val="2"/>
      </rPr>
      <t xml:space="preserve"> Municipiul (reşedinţă de judeţ).</t>
    </r>
  </si>
  <si>
    <t>Municipii şi oraşe - total</t>
  </si>
  <si>
    <t>5000 - 19999</t>
  </si>
  <si>
    <t>50000 - 99999</t>
  </si>
  <si>
    <t>Comune - total</t>
  </si>
  <si>
    <t>Sub 1000</t>
  </si>
  <si>
    <t>1000 - 1999</t>
  </si>
  <si>
    <t>2000 - 4999</t>
  </si>
  <si>
    <t>5000 - 9999</t>
  </si>
  <si>
    <t>Structura fluxurilor migraţiei interne urbane şi rurale,</t>
  </si>
  <si>
    <t>determinate de schimbarea domiciliului (date absolute)</t>
  </si>
  <si>
    <r>
      <t xml:space="preserve">Sursa : </t>
    </r>
    <r>
      <rPr>
        <i/>
        <sz val="8"/>
        <rFont val="Arial"/>
        <family val="2"/>
      </rPr>
      <t>Ministerul Afacerilor Interne - Direcţia pentru Evidenţa Persoanelor şi Administrarea Bazelor de Date.</t>
    </r>
  </si>
  <si>
    <t>număr persoane</t>
  </si>
  <si>
    <t>Imigranţi</t>
  </si>
  <si>
    <t>Emigranţi</t>
  </si>
  <si>
    <t>PIAŢA FORŢEI DE MUNCĂ</t>
  </si>
  <si>
    <t>mii persoane</t>
  </si>
  <si>
    <t>Populaţia activă</t>
  </si>
  <si>
    <t xml:space="preserve">Populaţia ocupată </t>
  </si>
  <si>
    <t>Activitatea (secţiuni CAEN Rev. 2)</t>
  </si>
  <si>
    <t>Agricultură, silvicultură şi pescuit</t>
  </si>
  <si>
    <t>Industrie</t>
  </si>
  <si>
    <t xml:space="preserve">  Industrie extractivă</t>
  </si>
  <si>
    <t xml:space="preserve">  Industrie prelucrătoare</t>
  </si>
  <si>
    <t xml:space="preserve">  Producţia şi furnizarea de energie electrică şi</t>
  </si>
  <si>
    <t xml:space="preserve">  termică, gaze, apă caldă şi aer condiţionat</t>
  </si>
  <si>
    <t xml:space="preserve">  Distribuţia apei; salubritate, gestionarea</t>
  </si>
  <si>
    <t xml:space="preserve">  deşeurilor, activităţi de decontaminare</t>
  </si>
  <si>
    <t>Construcţii</t>
  </si>
  <si>
    <t>Comerţ cu ridicata şi cu amănuntul; repararea</t>
  </si>
  <si>
    <t>autovehiculelor şi motocicletelor</t>
  </si>
  <si>
    <t>Transport şi depozitare</t>
  </si>
  <si>
    <t>Hoteluri şi restaurante</t>
  </si>
  <si>
    <t>Informaţii şi comunicaţii</t>
  </si>
  <si>
    <t>Intermedieri financiare şi asigurări</t>
  </si>
  <si>
    <t>Tranzacţii imobiliare</t>
  </si>
  <si>
    <t>Activităţi profesionale, ştiinţifice şi tehnice</t>
  </si>
  <si>
    <t>Activităţi de servicii administrative şi activităţi</t>
  </si>
  <si>
    <t>de servicii suport</t>
  </si>
  <si>
    <t>Administraţie publică şi apărare; asigurări</t>
  </si>
  <si>
    <t>sociale din sistemul public</t>
  </si>
  <si>
    <t>Învăţământ</t>
  </si>
  <si>
    <t>Sănătate şi asistenţă socială</t>
  </si>
  <si>
    <t>Activităţi de spectacole, culturale şi recreative</t>
  </si>
  <si>
    <t>Alte activităţi ale economiei naţionale</t>
  </si>
  <si>
    <t>3. Numărul mediu al salariaţilor</t>
  </si>
  <si>
    <t xml:space="preserve"> persoane</t>
  </si>
  <si>
    <t xml:space="preserve">   Industrie extractivă</t>
  </si>
  <si>
    <t xml:space="preserve">   Industrie prelucrătoare</t>
  </si>
  <si>
    <t xml:space="preserve">   Producţia şi furnizarea de energie electrică</t>
  </si>
  <si>
    <t xml:space="preserve">   şi termică, gaze, apă caldă şi aer condiţionat</t>
  </si>
  <si>
    <t xml:space="preserve">   Distribuţia apei; salubritate, gestionarea</t>
  </si>
  <si>
    <t xml:space="preserve">   deşeurilor, activităţi de decontaminare</t>
  </si>
  <si>
    <t>Activităţi de servicii administrative</t>
  </si>
  <si>
    <t>şi activităţi de servicii suport</t>
  </si>
  <si>
    <r>
      <t xml:space="preserve">sociale din sistemul public </t>
    </r>
    <r>
      <rPr>
        <vertAlign val="superscript"/>
        <sz val="9"/>
        <rFont val="Arial"/>
        <family val="2"/>
      </rPr>
      <t>1)</t>
    </r>
  </si>
  <si>
    <t>Alte activităţi de servicii</t>
  </si>
  <si>
    <r>
      <t>1)</t>
    </r>
    <r>
      <rPr>
        <i/>
        <sz val="8"/>
        <rFont val="Arial"/>
        <family val="2"/>
      </rPr>
      <t xml:space="preserve"> Exclusiv forţele armate şi personalul asimilat (Ministerul Apărării Naţionale, Ministerul Afacerilor Interne, </t>
    </r>
  </si>
  <si>
    <t xml:space="preserve">   Serviciul Român de Informaţii etc.).</t>
  </si>
  <si>
    <r>
      <t>Sursa:</t>
    </r>
    <r>
      <rPr>
        <i/>
        <sz val="8"/>
        <rFont val="Arial"/>
        <family val="2"/>
      </rPr>
      <t xml:space="preserve"> Cercetarea statistică privind costul forţei de muncă.</t>
    </r>
  </si>
  <si>
    <r>
      <t xml:space="preserve">Total şomeri </t>
    </r>
    <r>
      <rPr>
        <b/>
        <vertAlign val="superscript"/>
        <sz val="9"/>
        <rFont val="Arial"/>
        <family val="2"/>
      </rPr>
      <t>2)</t>
    </r>
  </si>
  <si>
    <t>din care: femei</t>
  </si>
  <si>
    <t>Primar, gimnazial, profesional</t>
  </si>
  <si>
    <t>Liceal şi postliceal</t>
  </si>
  <si>
    <t>Universitar</t>
  </si>
  <si>
    <t xml:space="preserve">din care: femei </t>
  </si>
  <si>
    <r>
      <t>1)</t>
    </r>
    <r>
      <rPr>
        <i/>
        <sz val="8"/>
        <rFont val="Arial"/>
        <family val="2"/>
      </rPr>
      <t xml:space="preserve"> La agenţiile pentru ocuparea forţei de muncă, la sfârşitul anului.</t>
    </r>
  </si>
  <si>
    <r>
      <t>2)</t>
    </r>
    <r>
      <rPr>
        <i/>
        <sz val="8"/>
        <rFont val="Arial"/>
        <family val="2"/>
      </rPr>
      <t xml:space="preserve"> </t>
    </r>
    <r>
      <rPr>
        <b/>
        <i/>
        <sz val="8"/>
        <rFont val="Arial"/>
        <family val="2"/>
      </rPr>
      <t>Sursa</t>
    </r>
    <r>
      <rPr>
        <i/>
        <sz val="8"/>
        <rFont val="Arial"/>
        <family val="2"/>
      </rPr>
      <t>: Agenţia Naţională pentru Ocuparea Forţei de Muncă.</t>
    </r>
  </si>
  <si>
    <r>
      <t>2)</t>
    </r>
    <r>
      <rPr>
        <i/>
        <sz val="8"/>
        <rFont val="Arial"/>
        <family val="2"/>
      </rPr>
      <t xml:space="preserve"> Date provizorii.</t>
    </r>
  </si>
  <si>
    <t>CÂŞTIGURI SALARIALE</t>
  </si>
  <si>
    <t>Câştigul salarial nominal mediu net lunar,</t>
  </si>
  <si>
    <t>pe activităţi ale economiei naţionale</t>
  </si>
  <si>
    <t>lei /salariat</t>
  </si>
  <si>
    <t>Industrie extractivă</t>
  </si>
  <si>
    <t>Industrie prelucrătoare</t>
  </si>
  <si>
    <t>Producţia şi furnizarea de energie electrică şi</t>
  </si>
  <si>
    <t>termică, gaze, apă caldă şi aer condiţionat</t>
  </si>
  <si>
    <t>Distribuţia apei; salubritate, gestionarea</t>
  </si>
  <si>
    <t>deşeurilor, activităţi de decontaminare</t>
  </si>
  <si>
    <t>Comerţ cu ridicata şi cu amănuntul;</t>
  </si>
  <si>
    <t>repararea autovehiculelor şi motocicletelor</t>
  </si>
  <si>
    <t>Activităţi profesionale, ştiinţifice</t>
  </si>
  <si>
    <t>şi tehnice</t>
  </si>
  <si>
    <r>
      <t xml:space="preserve">sociale din sistemul public </t>
    </r>
    <r>
      <rPr>
        <vertAlign val="superscript"/>
        <sz val="9"/>
        <rFont val="Arial"/>
        <family val="2"/>
      </rPr>
      <t>2)</t>
    </r>
  </si>
  <si>
    <r>
      <t>1)</t>
    </r>
    <r>
      <rPr>
        <i/>
        <sz val="8"/>
        <rFont val="Arial"/>
        <family val="2"/>
      </rPr>
      <t xml:space="preserve"> Date operative, exclusiv câştigurile realizate de salariaţii din unităţile economice cu mai puţin de 4 salariaţi.</t>
    </r>
  </si>
  <si>
    <r>
      <t>2)</t>
    </r>
    <r>
      <rPr>
        <i/>
        <sz val="8"/>
        <rFont val="Arial"/>
        <family val="2"/>
      </rPr>
      <t xml:space="preserve"> Exclusiv forţele armate şi personalul asimilat (Ministerul Apărării Naţionale, Ministerul Afacerilor Interne, </t>
    </r>
  </si>
  <si>
    <r>
      <t xml:space="preserve">  </t>
    </r>
    <r>
      <rPr>
        <i/>
        <sz val="8"/>
        <rFont val="Arial"/>
        <family val="2"/>
      </rPr>
      <t xml:space="preserve">  Serviciul Român de Informaţii etc.).</t>
    </r>
  </si>
  <si>
    <t xml:space="preserve">           </t>
  </si>
  <si>
    <t>U.M.</t>
  </si>
  <si>
    <t>Ouă</t>
  </si>
  <si>
    <t>Cartofi</t>
  </si>
  <si>
    <t>Autoturisme</t>
  </si>
  <si>
    <t>PROTECŢIA SOCIALĂ A ŞOMERILOR</t>
  </si>
  <si>
    <t xml:space="preserve">Indemnizaţie de şomaj </t>
  </si>
  <si>
    <t xml:space="preserve">   conform art. 39 din Legea nr. 76/2002.</t>
  </si>
  <si>
    <t>ASIGURĂRI SOCIALE</t>
  </si>
  <si>
    <t xml:space="preserve">U.M. </t>
  </si>
  <si>
    <r>
      <t>I. Pensionari de asigurări sociale</t>
    </r>
    <r>
      <rPr>
        <vertAlign val="superscript"/>
        <sz val="9"/>
        <rFont val="Arial"/>
        <family val="2"/>
      </rPr>
      <t>1)</t>
    </r>
    <r>
      <rPr>
        <b/>
        <sz val="9"/>
        <rFont val="Arial"/>
        <family val="2"/>
      </rPr>
      <t xml:space="preserve"> - total</t>
    </r>
  </si>
  <si>
    <t xml:space="preserve">Număr mediu anual </t>
  </si>
  <si>
    <t xml:space="preserve">Pensia medie lunară </t>
  </si>
  <si>
    <t xml:space="preserve">lei / pers. </t>
  </si>
  <si>
    <t>Pensionari de asigurări sociale din fostul sistem pentru agricultori</t>
  </si>
  <si>
    <r>
      <rPr>
        <b/>
        <i/>
        <sz val="8"/>
        <rFont val="Arial"/>
        <family val="2"/>
      </rPr>
      <t>Sursa:</t>
    </r>
    <r>
      <rPr>
        <i/>
        <sz val="8"/>
        <rFont val="Arial"/>
        <family val="2"/>
      </rPr>
      <t xml:space="preserve"> Casa Națională de Pensii Publice</t>
    </r>
  </si>
  <si>
    <t>Biletele pentru tratament balnear şi odihnă</t>
  </si>
  <si>
    <t>Bilete - total</t>
  </si>
  <si>
    <r>
      <t>Sursa:</t>
    </r>
    <r>
      <rPr>
        <i/>
        <sz val="8"/>
        <rFont val="Arial"/>
        <family val="2"/>
      </rPr>
      <t xml:space="preserve"> Ministerul Muncii şi Solidarității Sociale.</t>
    </r>
  </si>
  <si>
    <t>ASISTENŢĂ SOCIALĂ</t>
  </si>
  <si>
    <t>Beneficii și servicii de asistență socială finanţate prin bugetul</t>
  </si>
  <si>
    <t>Ministerului Muncii şi Solidarității Sociale</t>
  </si>
  <si>
    <t xml:space="preserve">          mii lei</t>
  </si>
  <si>
    <t>I. Beneficii de asistență socială și servicii sociale finanţate de la bugetul de stat, prin bugetul MMPS</t>
  </si>
  <si>
    <t>Alocaţii de stat pentru copii</t>
  </si>
  <si>
    <t>Indemnizaţia pentru creşterea copilului</t>
  </si>
  <si>
    <t xml:space="preserve">Stimulent de inserție </t>
  </si>
  <si>
    <t>Alocaţie pentru susţinerea familiei</t>
  </si>
  <si>
    <t>Ajutoare sociale pentru asigurarea venitului minim garantat</t>
  </si>
  <si>
    <t>Beneficii de asistență socială acordate persoanelor cu dizabilități</t>
  </si>
  <si>
    <t>Indemnizaţia lunară de însoţitor pentru adultul cu dizabilitate vizuală gravă</t>
  </si>
  <si>
    <t>Indemnizaţie lunară pentru adulţii cu dizabilitate gravă şi accentuată</t>
  </si>
  <si>
    <t xml:space="preserve">Buget personal complementar lunar pentru adulții cu dizabilitate gravă, </t>
  </si>
  <si>
    <t>accentuată şi medie</t>
  </si>
  <si>
    <t>Indemnizaţia lunară pentru persoanele infectate</t>
  </si>
  <si>
    <t>cu HIV sau bolnave de SIDA</t>
  </si>
  <si>
    <t xml:space="preserve">II. Servicii sociale </t>
  </si>
  <si>
    <t>Subvenţii pentru asociaţii şi fundaţii (persoane asistate)</t>
  </si>
  <si>
    <t>SĂNĂTATE</t>
  </si>
  <si>
    <t>unități</t>
  </si>
  <si>
    <t xml:space="preserve">Alte unități asimilate spitalelor care oferă numai servicii </t>
  </si>
  <si>
    <t>Ambulatorii de specialitate (inclusiv policlinici) și integrate spitalelor</t>
  </si>
  <si>
    <t>Dispensare medicale</t>
  </si>
  <si>
    <t>Preventorii</t>
  </si>
  <si>
    <t>Unităţi medico-sociale</t>
  </si>
  <si>
    <t>Centre medicale de specialitate</t>
  </si>
  <si>
    <t>Centre de transfuzie sanguină</t>
  </si>
  <si>
    <t>Cabinete medicale şcolare şi studențeşti</t>
  </si>
  <si>
    <t>Cabinete stomatologice şcolare şi studențeşti</t>
  </si>
  <si>
    <t>Centre de dializă şi puncte de lucru ale centrelor de dializă</t>
  </si>
  <si>
    <t>Alte tipuri de cabinete medicale</t>
  </si>
  <si>
    <t>Laboratoare medicale</t>
  </si>
  <si>
    <t>Laboratoare de tehnică dentară</t>
  </si>
  <si>
    <r>
      <t>Medici</t>
    </r>
    <r>
      <rPr>
        <sz val="9"/>
        <rFont val="Arial"/>
        <family val="2"/>
      </rPr>
      <t xml:space="preserve"> </t>
    </r>
    <r>
      <rPr>
        <vertAlign val="superscript"/>
        <sz val="9"/>
        <rFont val="Arial"/>
        <family val="2"/>
      </rPr>
      <t>2)</t>
    </r>
  </si>
  <si>
    <t>Locuitori la un medic</t>
  </si>
  <si>
    <t>Medici la 10000 locuitori</t>
  </si>
  <si>
    <t>Medici stomatologi</t>
  </si>
  <si>
    <t>Locuitori la un medic stomatolog</t>
  </si>
  <si>
    <t>Medici stomatologi la 10000 locuitori</t>
  </si>
  <si>
    <t>Farmacişti</t>
  </si>
  <si>
    <t>Locuitori la un farmacist</t>
  </si>
  <si>
    <t>Farmacişti la 10000 locuitori</t>
  </si>
  <si>
    <t>Personal sanitar mediu</t>
  </si>
  <si>
    <t>Locuitori la un cadru sanitar mediu</t>
  </si>
  <si>
    <t>Personal sanitar mediu la 10000 locuitori</t>
  </si>
  <si>
    <t>Personal sanitar mediu la un medic</t>
  </si>
  <si>
    <r>
      <t>2)</t>
    </r>
    <r>
      <rPr>
        <i/>
        <sz val="8"/>
        <rFont val="Arial"/>
        <family val="2"/>
      </rPr>
      <t xml:space="preserve"> Exclusiv medici stomatologi.</t>
    </r>
  </si>
  <si>
    <t>EDUCAŢIE</t>
  </si>
  <si>
    <t>în învăţământul:</t>
  </si>
  <si>
    <t>Antepreşcolar</t>
  </si>
  <si>
    <t>Preşcolar</t>
  </si>
  <si>
    <t>Primar şi gimnazial</t>
  </si>
  <si>
    <t>Liceal</t>
  </si>
  <si>
    <t xml:space="preserve">Profesional </t>
  </si>
  <si>
    <t xml:space="preserve">Postliceal </t>
  </si>
  <si>
    <t>Învăţământ liceal</t>
  </si>
  <si>
    <t>Învăţământ profesional</t>
  </si>
  <si>
    <t xml:space="preserve">Învăţământ superior </t>
  </si>
  <si>
    <r>
      <t>Total</t>
    </r>
    <r>
      <rPr>
        <vertAlign val="superscript"/>
        <sz val="9"/>
        <rFont val="Arial"/>
        <family val="2"/>
      </rPr>
      <t xml:space="preserve"> </t>
    </r>
  </si>
  <si>
    <t>JUSTIŢIE</t>
  </si>
  <si>
    <t>număr</t>
  </si>
  <si>
    <t>Persoane condamnate definitiv</t>
  </si>
  <si>
    <r>
      <t>Rata criminalităţii</t>
    </r>
    <r>
      <rPr>
        <b/>
        <vertAlign val="superscript"/>
        <sz val="9"/>
        <rFont val="Arial"/>
        <family val="2"/>
      </rPr>
      <t xml:space="preserve"> 3</t>
    </r>
    <r>
      <rPr>
        <vertAlign val="superscript"/>
        <sz val="9"/>
        <rFont val="Arial"/>
        <family val="2"/>
      </rPr>
      <t>)</t>
    </r>
  </si>
  <si>
    <r>
      <t>1)</t>
    </r>
    <r>
      <rPr>
        <i/>
        <sz val="8"/>
        <rFont val="Arial"/>
        <family val="2"/>
      </rPr>
      <t xml:space="preserve"> Date provizorii. </t>
    </r>
  </si>
  <si>
    <r>
      <t>2)</t>
    </r>
    <r>
      <rPr>
        <i/>
        <sz val="8"/>
        <rFont val="Arial"/>
        <family val="2"/>
      </rPr>
      <t xml:space="preserve"> Infracţiuni contra avutului privat şi infracţiuni contra avutului public.</t>
    </r>
  </si>
  <si>
    <r>
      <t>Sursa:</t>
    </r>
    <r>
      <rPr>
        <i/>
        <sz val="8"/>
        <rFont val="Arial"/>
        <family val="2"/>
      </rPr>
      <t xml:space="preserve"> Consiliul Superior al Magistraturii.</t>
    </r>
  </si>
  <si>
    <r>
      <t xml:space="preserve">Rata infracţionalităţii </t>
    </r>
    <r>
      <rPr>
        <vertAlign val="superscript"/>
        <sz val="9"/>
        <rFont val="Arial"/>
        <family val="2"/>
      </rPr>
      <t>2), 3)</t>
    </r>
  </si>
  <si>
    <r>
      <t>2)</t>
    </r>
    <r>
      <rPr>
        <i/>
        <sz val="8"/>
        <rFont val="Arial"/>
        <family val="2"/>
      </rPr>
      <t>Sunt incluse infracţiunile cercetate şi soluţionate de poliţie şi infracţiunile declinate de poliţie Parchetului.</t>
    </r>
  </si>
  <si>
    <r>
      <t xml:space="preserve">Sursa: </t>
    </r>
    <r>
      <rPr>
        <i/>
        <sz val="8"/>
        <rFont val="Arial"/>
        <family val="2"/>
      </rPr>
      <t>Inspectoratul General al Poliţiei Române din cadrul Ministerului Afacerilor Interne.</t>
    </r>
  </si>
  <si>
    <t>CULTURĂ</t>
  </si>
  <si>
    <t>Numărul și activitatea principalelor unități cultural-artistice</t>
  </si>
  <si>
    <r>
      <t>Activitatea bibliotecilor</t>
    </r>
    <r>
      <rPr>
        <vertAlign val="superscript"/>
        <sz val="9"/>
        <rFont val="Arial"/>
        <family val="2"/>
      </rPr>
      <t>2)</t>
    </r>
  </si>
  <si>
    <r>
      <t>Biblioteci (număr)</t>
    </r>
    <r>
      <rPr>
        <vertAlign val="superscript"/>
        <sz val="9"/>
        <rFont val="Arial"/>
        <family val="2"/>
      </rPr>
      <t>3)</t>
    </r>
  </si>
  <si>
    <t>Utilizatori activi (mii persoane)</t>
  </si>
  <si>
    <r>
      <t>Activitatea instituţiilor şi companiilor de spectacole sau concerte</t>
    </r>
    <r>
      <rPr>
        <vertAlign val="superscript"/>
        <sz val="9"/>
        <rFont val="Arial"/>
        <family val="2"/>
      </rPr>
      <t>2)</t>
    </r>
  </si>
  <si>
    <t>Spectatori şi auditori (mii persoane)</t>
  </si>
  <si>
    <r>
      <t>Activitatea muzeelor şi colecţiilor publice</t>
    </r>
    <r>
      <rPr>
        <vertAlign val="superscript"/>
        <sz val="9"/>
        <rFont val="Arial"/>
        <family val="2"/>
      </rPr>
      <t>2)</t>
    </r>
  </si>
  <si>
    <t>Vizitatori (mii persoane)</t>
  </si>
  <si>
    <r>
      <t>Activitatea cinematografelor</t>
    </r>
    <r>
      <rPr>
        <sz val="9"/>
        <rFont val="Arial"/>
        <family val="2"/>
      </rPr>
      <t xml:space="preserve"> </t>
    </r>
    <r>
      <rPr>
        <vertAlign val="superscript"/>
        <sz val="9"/>
        <rFont val="Arial"/>
        <family val="2"/>
      </rPr>
      <t>6)</t>
    </r>
  </si>
  <si>
    <r>
      <t xml:space="preserve">Cinematografe (număr) </t>
    </r>
    <r>
      <rPr>
        <vertAlign val="superscript"/>
        <sz val="9"/>
        <rFont val="Arial"/>
        <family val="2"/>
      </rPr>
      <t>7)</t>
    </r>
  </si>
  <si>
    <t>Spectacole (mii)</t>
  </si>
  <si>
    <t>Spectatori (mii persoane)</t>
  </si>
  <si>
    <r>
      <t>2)</t>
    </r>
    <r>
      <rPr>
        <i/>
        <sz val="8"/>
        <rFont val="Arial"/>
        <family val="2"/>
      </rPr>
      <t xml:space="preserve"> </t>
    </r>
    <r>
      <rPr>
        <b/>
        <i/>
        <sz val="8"/>
        <rFont val="Arial"/>
        <family val="2"/>
      </rPr>
      <t>Sursa</t>
    </r>
    <r>
      <rPr>
        <i/>
        <sz val="8"/>
        <rFont val="Arial"/>
        <family val="2"/>
      </rPr>
      <t xml:space="preserve">: </t>
    </r>
    <r>
      <rPr>
        <b/>
        <i/>
        <sz val="8"/>
        <rFont val="Arial"/>
        <family val="2"/>
      </rPr>
      <t xml:space="preserve">INS </t>
    </r>
    <r>
      <rPr>
        <i/>
        <sz val="8"/>
        <rFont val="Arial"/>
        <family val="2"/>
      </rPr>
      <t>- Cercetările statistice din domeniul culturii.</t>
    </r>
  </si>
  <si>
    <r>
      <t xml:space="preserve">3) </t>
    </r>
    <r>
      <rPr>
        <i/>
        <sz val="8"/>
        <rFont val="Arial"/>
        <family val="2"/>
      </rPr>
      <t>Exclusiv filialele.</t>
    </r>
  </si>
  <si>
    <r>
      <t>4)</t>
    </r>
    <r>
      <rPr>
        <i/>
        <sz val="8"/>
        <rFont val="Arial"/>
        <family val="2"/>
      </rPr>
      <t xml:space="preserve"> Exclusiv secţiile.</t>
    </r>
  </si>
  <si>
    <r>
      <t>5)</t>
    </r>
    <r>
      <rPr>
        <i/>
        <sz val="8"/>
        <rFont val="Arial"/>
        <family val="2"/>
      </rPr>
      <t xml:space="preserve"> Exclusiv filialele şi secţiile.</t>
    </r>
  </si>
  <si>
    <r>
      <t>6)</t>
    </r>
    <r>
      <rPr>
        <i/>
        <sz val="8"/>
        <rFont val="Arial"/>
        <family val="2"/>
      </rPr>
      <t xml:space="preserve"> </t>
    </r>
    <r>
      <rPr>
        <b/>
        <i/>
        <sz val="8"/>
        <rFont val="Arial"/>
        <family val="2"/>
      </rPr>
      <t>Sursa</t>
    </r>
    <r>
      <rPr>
        <i/>
        <sz val="8"/>
        <rFont val="Arial"/>
        <family val="2"/>
      </rPr>
      <t>: Ministerul Culturii - Centrul Naţional al Cinematografiei.</t>
    </r>
  </si>
  <si>
    <r>
      <t xml:space="preserve">7) </t>
    </r>
    <r>
      <rPr>
        <i/>
        <sz val="8"/>
        <rFont val="Arial"/>
        <family val="2"/>
      </rPr>
      <t>Inclusiv caravana.</t>
    </r>
  </si>
  <si>
    <t>Fabricarea produselor textile</t>
  </si>
  <si>
    <t>din metal, exclusiv maşini, utilaje şi instalaţii</t>
  </si>
  <si>
    <t>Fabricarea echipamentelor electrice</t>
  </si>
  <si>
    <t>Fabricarea de maşini, utilaje şi echipamente n.c.a.</t>
  </si>
  <si>
    <t>CONTURI NAŢIONALE</t>
  </si>
  <si>
    <t>Produsul intern brut, pe categorii de resurse şi categorii de utilizări</t>
  </si>
  <si>
    <t>milioane lei preţuri curente</t>
  </si>
  <si>
    <t xml:space="preserve">Agricultură, silvicultură şi pescuit </t>
  </si>
  <si>
    <t xml:space="preserve">Industrie </t>
  </si>
  <si>
    <t>Valoarea adăugată brută (VAB)</t>
  </si>
  <si>
    <t>INVESTIŢII</t>
  </si>
  <si>
    <t>Indicii investiţiilor nete, pe elemente de structură (%)</t>
  </si>
  <si>
    <t>anul precedent = 100</t>
  </si>
  <si>
    <t>Construcţii noi</t>
  </si>
  <si>
    <t>Alte cheltuieli de investiţii</t>
  </si>
  <si>
    <r>
      <t>Notă</t>
    </r>
    <r>
      <rPr>
        <i/>
        <sz val="8"/>
        <rFont val="Arial"/>
        <family val="2"/>
      </rPr>
      <t>: Date rezultate din cercetări statistice infraanuale.</t>
    </r>
  </si>
  <si>
    <t>ACTIVITATEA ÎNTREPRINDERII</t>
  </si>
  <si>
    <t xml:space="preserve">Producţia şi furnizarea de energie electrică şi </t>
  </si>
  <si>
    <t xml:space="preserve">Distribuţia apei; salubritate, gestionarea </t>
  </si>
  <si>
    <t xml:space="preserve">Activităţi de servicii administrative şi activităţi </t>
  </si>
  <si>
    <r>
      <t xml:space="preserve">Învăţământ </t>
    </r>
    <r>
      <rPr>
        <vertAlign val="superscript"/>
        <sz val="9"/>
        <rFont val="Arial"/>
        <family val="2"/>
      </rPr>
      <t>2)</t>
    </r>
  </si>
  <si>
    <r>
      <t xml:space="preserve">Sănătate şi asistenţă socială </t>
    </r>
    <r>
      <rPr>
        <vertAlign val="superscript"/>
        <sz val="9"/>
        <rFont val="Arial"/>
        <family val="2"/>
      </rPr>
      <t>2)</t>
    </r>
  </si>
  <si>
    <t>INDUSTRIE</t>
  </si>
  <si>
    <t>CAEN Rev.2</t>
  </si>
  <si>
    <t>Activitatea (diviziuni CAEN Rev.2)</t>
  </si>
  <si>
    <t>Total - pe secţiuni</t>
  </si>
  <si>
    <t>Total - pe marile grupe industriale</t>
  </si>
  <si>
    <t>Prelucrarea lemnului, fabricarea produselor din lemn şi plută,</t>
  </si>
  <si>
    <t>cu excepţia mobilei; fabricarea articolelor din paie</t>
  </si>
  <si>
    <t xml:space="preserve">şi din alte materiale vegetale împletite </t>
  </si>
  <si>
    <t xml:space="preserve">Industria metalurgică </t>
  </si>
  <si>
    <t xml:space="preserve">Industria construcţiilor metalice şi a produselor </t>
  </si>
  <si>
    <t xml:space="preserve">Fabricarea autovehiculelor de transport rutier, </t>
  </si>
  <si>
    <t>a remorcilor şi semiremorcilor</t>
  </si>
  <si>
    <t xml:space="preserve">1. Exporturile FOB, importurile CIF şi soldul FOB-CIF al operaţiunilor </t>
  </si>
  <si>
    <t>de comerţ internaţional cu bunuri</t>
  </si>
  <si>
    <t>Exporturi 
FOB</t>
  </si>
  <si>
    <t>Importuri 
CIF</t>
  </si>
  <si>
    <t>Sold 
(exp. FOB - imp. CIF)</t>
  </si>
  <si>
    <t>3. Indicii valorii unitare ai comerţului internaţional cu bunuri</t>
  </si>
  <si>
    <t>calculaţi din valori exprimate în euro (%)</t>
  </si>
  <si>
    <t>Export FOB</t>
  </si>
  <si>
    <t>Import CIF</t>
  </si>
  <si>
    <r>
      <t>Notă</t>
    </r>
    <r>
      <rPr>
        <i/>
        <sz val="8"/>
        <rFont val="Arial"/>
        <family val="2"/>
      </rPr>
      <t>: Date calculate din valori exprimate în euro.</t>
    </r>
  </si>
  <si>
    <t>din care:</t>
  </si>
  <si>
    <t>AGRICULTURĂ</t>
  </si>
  <si>
    <r>
      <t xml:space="preserve">Producţia ramurii agricole </t>
    </r>
    <r>
      <rPr>
        <vertAlign val="superscript"/>
        <sz val="9"/>
        <rFont val="Arial"/>
        <family val="2"/>
      </rPr>
      <t>1)</t>
    </r>
  </si>
  <si>
    <t>Vegetală</t>
  </si>
  <si>
    <t>Animală</t>
  </si>
  <si>
    <t>Servicii agricole</t>
  </si>
  <si>
    <r>
      <t>1)</t>
    </r>
    <r>
      <rPr>
        <i/>
        <sz val="8"/>
        <rFont val="Arial"/>
        <family val="2"/>
      </rPr>
      <t xml:space="preserve"> Conform metodologiei Eurostat privind "Conturile Economice pentru Agricultură".</t>
    </r>
  </si>
  <si>
    <t>Producţia agricolă vegetală</t>
  </si>
  <si>
    <t>Cereale pentru boabe</t>
  </si>
  <si>
    <t xml:space="preserve">   Grâu </t>
  </si>
  <si>
    <t xml:space="preserve">   Secară</t>
  </si>
  <si>
    <t xml:space="preserve">   Orz şi orzoaică</t>
  </si>
  <si>
    <t xml:space="preserve">   Porumb boabe</t>
  </si>
  <si>
    <t>Leguminoase pentru boabe</t>
  </si>
  <si>
    <t>Sfeclă de zahăr</t>
  </si>
  <si>
    <t>Plante uleioase</t>
  </si>
  <si>
    <t xml:space="preserve">   Floarea soarelui</t>
  </si>
  <si>
    <r>
      <t>Legume</t>
    </r>
    <r>
      <rPr>
        <vertAlign val="superscript"/>
        <sz val="9"/>
        <rFont val="Arial"/>
        <family val="2"/>
      </rPr>
      <t xml:space="preserve"> 2)</t>
    </r>
  </si>
  <si>
    <r>
      <t>Fructe</t>
    </r>
    <r>
      <rPr>
        <vertAlign val="superscript"/>
        <sz val="9"/>
        <rFont val="Arial"/>
        <family val="2"/>
      </rPr>
      <t xml:space="preserve"> 3)</t>
    </r>
  </si>
  <si>
    <r>
      <t>Struguri</t>
    </r>
    <r>
      <rPr>
        <vertAlign val="superscript"/>
        <sz val="9"/>
        <rFont val="Arial"/>
        <family val="2"/>
      </rPr>
      <t xml:space="preserve"> 3)</t>
    </r>
  </si>
  <si>
    <r>
      <t>2)</t>
    </r>
    <r>
      <rPr>
        <i/>
        <sz val="8"/>
        <rFont val="Arial"/>
        <family val="2"/>
      </rPr>
      <t xml:space="preserve"> Inclusiv producţia din grădinile familiale, sere şi solarii, culturi intercalate şi succesive.</t>
    </r>
  </si>
  <si>
    <r>
      <t xml:space="preserve">3) </t>
    </r>
    <r>
      <rPr>
        <i/>
        <sz val="8"/>
        <rFont val="Arial"/>
        <family val="2"/>
      </rPr>
      <t>Inclusiv producţia din grădinile familiale.</t>
    </r>
  </si>
  <si>
    <t>Producţia agricolă animală</t>
  </si>
  <si>
    <t>Carne</t>
  </si>
  <si>
    <t>greut. în viu</t>
  </si>
  <si>
    <t>Carne de bovine</t>
  </si>
  <si>
    <t>Carne de porcine</t>
  </si>
  <si>
    <t>Carne de ovine şi caprine</t>
  </si>
  <si>
    <t>Carne de pasăre</t>
  </si>
  <si>
    <t>Lapte - total</t>
  </si>
  <si>
    <t>mii hl</t>
  </si>
  <si>
    <t>Lapte de vacă şi bivoliţă</t>
  </si>
  <si>
    <t>Lână</t>
  </si>
  <si>
    <t>tone</t>
  </si>
  <si>
    <t>mil. buc</t>
  </si>
  <si>
    <t>Miere extrasă</t>
  </si>
  <si>
    <r>
      <t>Notă:</t>
    </r>
    <r>
      <rPr>
        <i/>
        <sz val="8"/>
        <rFont val="Arial"/>
        <family val="2"/>
      </rPr>
      <t xml:space="preserve"> Producţia de carne reprezintă greutatea animalelor destinate sacrificării pentru consum.</t>
    </r>
  </si>
  <si>
    <t>Efectivele de animale (la 1 decembrie)</t>
  </si>
  <si>
    <t>Bovine</t>
  </si>
  <si>
    <t>Porcine</t>
  </si>
  <si>
    <t>Ovine</t>
  </si>
  <si>
    <t>Caprine</t>
  </si>
  <si>
    <t>Cabaline</t>
  </si>
  <si>
    <t>Păsări - total</t>
  </si>
  <si>
    <t xml:space="preserve"> - proprietate majoritar privată</t>
  </si>
  <si>
    <t>Albine - total</t>
  </si>
  <si>
    <t>SILVICULTURĂ</t>
  </si>
  <si>
    <t>Suprafaţa fondului forestier, pe categorii de folosinţă</t>
  </si>
  <si>
    <t>Categorii de folosinţă</t>
  </si>
  <si>
    <t>Fondul forestier - total</t>
  </si>
  <si>
    <t>Suprafaţa pădurilor</t>
  </si>
  <si>
    <t>Răşinoase</t>
  </si>
  <si>
    <t>Foioase</t>
  </si>
  <si>
    <t>Alte terenuri din fondul forestier</t>
  </si>
  <si>
    <t>Volumul de masă lemnoasă recoltat, pe principalele specii</t>
  </si>
  <si>
    <t>Specii lemnoase</t>
  </si>
  <si>
    <t>Volumul de masă lemnoasă recoltat - total</t>
  </si>
  <si>
    <t>Fag</t>
  </si>
  <si>
    <t>Stejar</t>
  </si>
  <si>
    <t>Diverse specii tari</t>
  </si>
  <si>
    <t>Diverse specii moi</t>
  </si>
  <si>
    <t>CONSTRUCŢII</t>
  </si>
  <si>
    <t>Indicii lucrărilor de construcţii (%)</t>
  </si>
  <si>
    <t>serie brută</t>
  </si>
  <si>
    <t>Lucrări de construcţii - total</t>
  </si>
  <si>
    <t>din total, pe elemente de structură:</t>
  </si>
  <si>
    <t>lucrări de construcţii noi</t>
  </si>
  <si>
    <t>lucrări de reparaţii capitale</t>
  </si>
  <si>
    <t>lucrări de întreţinere şi reparaţii curente</t>
  </si>
  <si>
    <t>din total, pe tipuri de construcţii:</t>
  </si>
  <si>
    <t>clădiri</t>
  </si>
  <si>
    <t>clădiri rezidenţiale</t>
  </si>
  <si>
    <t>clădiri nerezidenţiale</t>
  </si>
  <si>
    <t xml:space="preserve">    construcţii inginereşti</t>
  </si>
  <si>
    <t xml:space="preserve">          </t>
  </si>
  <si>
    <t>LOCUINŢE</t>
  </si>
  <si>
    <t>Evoluţia fondului de locuinţe</t>
  </si>
  <si>
    <t>Fondul de locuinţe (mii) -</t>
  </si>
  <si>
    <t xml:space="preserve"> proprietate majoritar privată (mii)</t>
  </si>
  <si>
    <t>Camere de locuit (mii) -</t>
  </si>
  <si>
    <r>
      <t>Suprafaţa locuibilă (mii m</t>
    </r>
    <r>
      <rPr>
        <b/>
        <vertAlign val="superscript"/>
        <sz val="9"/>
        <rFont val="Arial"/>
        <family val="2"/>
      </rPr>
      <t>2</t>
    </r>
    <r>
      <rPr>
        <b/>
        <sz val="9"/>
        <rFont val="Arial"/>
        <family val="2"/>
      </rPr>
      <t>) -</t>
    </r>
  </si>
  <si>
    <r>
      <t xml:space="preserve"> proprietate majoritar privată (mii m</t>
    </r>
    <r>
      <rPr>
        <i/>
        <vertAlign val="superscript"/>
        <sz val="9"/>
        <rFont val="Arial"/>
        <family val="2"/>
      </rPr>
      <t>2</t>
    </r>
    <r>
      <rPr>
        <i/>
        <sz val="9"/>
        <rFont val="Arial"/>
        <family val="2"/>
      </rPr>
      <t>)</t>
    </r>
  </si>
  <si>
    <t>Locuinţe terminate - total</t>
  </si>
  <si>
    <t>- din fonduri private</t>
  </si>
  <si>
    <t>TRANSPORTURI</t>
  </si>
  <si>
    <t>-</t>
  </si>
  <si>
    <r>
      <t>1)</t>
    </r>
    <r>
      <rPr>
        <i/>
        <sz val="8"/>
        <rFont val="Arial"/>
        <family val="2"/>
      </rPr>
      <t xml:space="preserve"> Date la </t>
    </r>
    <r>
      <rPr>
        <b/>
        <i/>
        <sz val="8"/>
        <rFont val="Arial"/>
        <family val="2"/>
      </rPr>
      <t>31 decembrie</t>
    </r>
    <r>
      <rPr>
        <i/>
        <sz val="8"/>
        <rFont val="Arial"/>
        <family val="2"/>
      </rPr>
      <t>.</t>
    </r>
  </si>
  <si>
    <r>
      <t>Autovehicule înmatriculate în circulaţie</t>
    </r>
    <r>
      <rPr>
        <vertAlign val="superscript"/>
        <sz val="9"/>
        <rFont val="Arial"/>
        <family val="2"/>
      </rPr>
      <t>1)</t>
    </r>
    <r>
      <rPr>
        <b/>
        <sz val="9"/>
        <rFont val="Arial"/>
        <family val="2"/>
      </rPr>
      <t xml:space="preserve"> </t>
    </r>
  </si>
  <si>
    <t>Autobuze şi microbuze</t>
  </si>
  <si>
    <t>Mopede şi motociclete (inclusiv mototricicluri şi cvadricicluri)</t>
  </si>
  <si>
    <t>Autovehicule pentru transportul mărfurilor</t>
  </si>
  <si>
    <r>
      <t>Sursa:</t>
    </r>
    <r>
      <rPr>
        <i/>
        <sz val="8"/>
        <rFont val="Arial"/>
        <family val="2"/>
      </rPr>
      <t xml:space="preserve"> Ministerul Afacerilor Interne - Direcţia Generală Permise de Conducere şi Înmatriculări.</t>
    </r>
  </si>
  <si>
    <t>TURISM</t>
  </si>
  <si>
    <t>Cazarea turiştilor</t>
  </si>
  <si>
    <t>Capacitatea de cazare turistică</t>
  </si>
  <si>
    <t>din care: străini</t>
  </si>
  <si>
    <r>
      <rPr>
        <i/>
        <vertAlign val="superscript"/>
        <sz val="8"/>
        <rFont val="Arial"/>
        <family val="2"/>
      </rPr>
      <t>1)</t>
    </r>
    <r>
      <rPr>
        <i/>
        <sz val="8"/>
        <rFont val="Arial"/>
        <family val="2"/>
      </rPr>
      <t xml:space="preserve"> La </t>
    </r>
    <r>
      <rPr>
        <b/>
        <i/>
        <sz val="8"/>
        <rFont val="Arial"/>
        <family val="2"/>
      </rPr>
      <t>31 iulie</t>
    </r>
    <r>
      <rPr>
        <i/>
        <sz val="8"/>
        <rFont val="Arial"/>
        <family val="2"/>
      </rPr>
      <t>. Structuri de cazare turistică cu cel puţin 5 locuri - pat.</t>
    </r>
  </si>
  <si>
    <t>%</t>
  </si>
  <si>
    <r>
      <t xml:space="preserve">Sursa: </t>
    </r>
    <r>
      <rPr>
        <i/>
        <sz val="8"/>
        <rFont val="Arial"/>
        <family val="2"/>
      </rPr>
      <t>INS - Cercetările statistice din domeniul demografiei.</t>
    </r>
  </si>
  <si>
    <r>
      <t xml:space="preserve">înregistrată la Oficiile de Stare Civilă din România, decesele sub 1 an, respectiv decesele persoanelor cu reşedinţa </t>
    </r>
    <r>
      <rPr>
        <sz val="8"/>
        <rFont val="Arial"/>
        <family val="2"/>
      </rPr>
      <t>obişnuită în România.</t>
    </r>
  </si>
  <si>
    <t>Nord - Dealul Ştefăniţei - Comuna Romuli</t>
  </si>
  <si>
    <t>Maramureş</t>
  </si>
  <si>
    <t>47°37’</t>
  </si>
  <si>
    <t>Sud - Valea - Comuna Urmeniş</t>
  </si>
  <si>
    <t>46°48’</t>
  </si>
  <si>
    <t>Est - Valea Mare - Comuna Şanţ</t>
  </si>
  <si>
    <t>25°36’</t>
  </si>
  <si>
    <t>Vest - Ciceu Corabia - Comuna Ciceu Mihăieşti</t>
  </si>
  <si>
    <t>Cluj</t>
  </si>
  <si>
    <t>23°27’</t>
  </si>
  <si>
    <t>POZIŢIA GEOGRAFICĂ A Judeţul Bistriţa-Năsăud</t>
  </si>
  <si>
    <r>
      <t>2023</t>
    </r>
    <r>
      <rPr>
        <b/>
        <vertAlign val="superscript"/>
        <sz val="9"/>
        <rFont val="Arial"/>
        <family val="2"/>
      </rPr>
      <t>1</t>
    </r>
    <r>
      <rPr>
        <vertAlign val="superscript"/>
        <sz val="9"/>
        <rFont val="Arial"/>
        <family val="2"/>
      </rPr>
      <t>)</t>
    </r>
  </si>
  <si>
    <t>6. Gruparea localităţilor după numărul persoanelor cu domiciliul în județul Bistrița-Năsăud, la 1 iulie</t>
  </si>
  <si>
    <t>5. Oraşele ale județului Bistrița-Năsăud,</t>
  </si>
  <si>
    <t>Bistrița</t>
  </si>
  <si>
    <t>Sângeorz Băi</t>
  </si>
  <si>
    <t>Beclean</t>
  </si>
  <si>
    <t>Năsăud</t>
  </si>
  <si>
    <t xml:space="preserve"> în urban</t>
  </si>
  <si>
    <t xml:space="preserve"> în rural</t>
  </si>
  <si>
    <t>Total sosiți</t>
  </si>
  <si>
    <t>Din urban</t>
  </si>
  <si>
    <t>Din  rural</t>
  </si>
  <si>
    <t>Total plecați</t>
  </si>
  <si>
    <t>sub 20 ani</t>
  </si>
  <si>
    <t>20-39 ani</t>
  </si>
  <si>
    <t>40-59 ani</t>
  </si>
  <si>
    <t>Utilaje si mijloace de transport</t>
  </si>
  <si>
    <r>
      <t>2023</t>
    </r>
    <r>
      <rPr>
        <vertAlign val="superscript"/>
        <sz val="9"/>
        <rFont val="Arial"/>
        <family val="2"/>
      </rPr>
      <t>2)</t>
    </r>
  </si>
  <si>
    <r>
      <t>Sursa:</t>
    </r>
    <r>
      <rPr>
        <i/>
        <sz val="8"/>
        <rFont val="Arial"/>
        <family val="2"/>
      </rPr>
      <t xml:space="preserve"> Balanta fortei de munca.</t>
    </r>
  </si>
  <si>
    <t>Total judet</t>
  </si>
  <si>
    <t>Industrie si constructii</t>
  </si>
  <si>
    <t>Servicii*</t>
  </si>
  <si>
    <r>
      <t>*)</t>
    </r>
    <r>
      <rPr>
        <i/>
        <sz val="8"/>
        <rFont val="Arial"/>
        <family val="2"/>
      </rPr>
      <t xml:space="preserve"> Exclusiv forţele armate şi personalul asimilat (Ministerul Apărării Naţionale, Ministerul Afacerilor Interne, </t>
    </r>
  </si>
  <si>
    <r>
      <t>Sursa:</t>
    </r>
    <r>
      <rPr>
        <i/>
        <sz val="8"/>
        <rFont val="Arial"/>
        <family val="2"/>
      </rPr>
      <t xml:space="preserve"> Buletinul statistic lunar al judetului.(date operative)</t>
    </r>
  </si>
  <si>
    <t xml:space="preserve">Sursa: </t>
  </si>
  <si>
    <t>(lei)</t>
  </si>
  <si>
    <r>
      <t>1)</t>
    </r>
    <r>
      <rPr>
        <i/>
        <sz val="8"/>
        <rFont val="Arial"/>
        <family val="2"/>
      </rPr>
      <t>Cuprind pensionarii de asigurări sociale de stat, beneficiari de ajutor social - tip pensie si IOVR.</t>
    </r>
  </si>
  <si>
    <t>acordate prin asigurările sociale, pe statiuni balneoclimaterice</t>
  </si>
  <si>
    <t>Tratament balnear Sangeorz-Bai</t>
  </si>
  <si>
    <t xml:space="preserve"> persoane </t>
  </si>
  <si>
    <t>Spectacole şi concerte (număr reprezentaţii)</t>
  </si>
  <si>
    <t>Agricultură, silvicultură și pescuit</t>
  </si>
  <si>
    <t>Intermedieri financiare și asigurări</t>
  </si>
  <si>
    <t>Intreprinderea activa este entitatea care, din punct de vedere economic este activa (in perioada de observare), respectiv realizeaza bunuri sau servicii, inregistreaza cheltuieli si intocmeste bilant contabil.</t>
  </si>
  <si>
    <t>an de bază 2021</t>
  </si>
  <si>
    <t xml:space="preserve">Constructii de locuinte noi </t>
  </si>
  <si>
    <t>Locuințe terminate</t>
  </si>
  <si>
    <t>Suprafața utilă</t>
  </si>
  <si>
    <t>mii mp</t>
  </si>
  <si>
    <t>Suprafața locuibilă</t>
  </si>
  <si>
    <t>Comerț, transporturi, hoteluri si restaurante</t>
  </si>
  <si>
    <t>Informatii si comunicatii</t>
  </si>
  <si>
    <t>Intermedieri financiare si asigurari</t>
  </si>
  <si>
    <t>Tranzactii imobiliare</t>
  </si>
  <si>
    <t>Activitati preofesionale, stiintifice si tehnice</t>
  </si>
  <si>
    <t>Administratie publica si aparare, invațamant, sanatate</t>
  </si>
  <si>
    <t>Activitati culturale si spectacole, reparatii si alte activ.</t>
  </si>
  <si>
    <t>Produsul intern brut (PIB) lei/locuitor</t>
  </si>
  <si>
    <t>A</t>
  </si>
  <si>
    <t>Număr locuinţe - total</t>
  </si>
  <si>
    <t xml:space="preserve">     </t>
  </si>
  <si>
    <t>din care cu:</t>
  </si>
  <si>
    <t>- 1 cameră</t>
  </si>
  <si>
    <t>- 2 camere</t>
  </si>
  <si>
    <t>- 3 camere</t>
  </si>
  <si>
    <t>- 4 camere</t>
  </si>
  <si>
    <t>- 5 camere şi peste</t>
  </si>
  <si>
    <t>Suprafaţa – mp</t>
  </si>
  <si>
    <t>- utilă</t>
  </si>
  <si>
    <t>- locuibilă</t>
  </si>
  <si>
    <t>anul 2021=100</t>
  </si>
  <si>
    <t>Fabricarea produselor din cauciuc si mase plastice</t>
  </si>
  <si>
    <t>Industria alimentara</t>
  </si>
  <si>
    <t>Indicii valorici ai cifrei de afaceri din industrie în jud BN(%)</t>
  </si>
  <si>
    <t>pe activităţi ale economiei naţionale în jud BN</t>
  </si>
  <si>
    <t>1. Populaţia rezidentă, pe sexe, grupe de vârstă şi medii,  la 1 ianuarie in jud BN</t>
  </si>
  <si>
    <t>2. Populaţia după domiciliu, pe sexe, grupe de vârstă şi medii,  la 1 iulie în jud BN</t>
  </si>
  <si>
    <t>3. Vârsta medie a populaţiei, la 1 iulie în jud BN</t>
  </si>
  <si>
    <t>4. Evoluţia natalităţii, mortalităţii, nupţialităţii, divorţialităţii şi a sporului natural al populaţiei în jud BN</t>
  </si>
  <si>
    <t>2023/2022</t>
  </si>
  <si>
    <t>Indicii productiei fizice industriale pe principalele activitati in jud BN (%)</t>
  </si>
  <si>
    <r>
      <t>2024</t>
    </r>
    <r>
      <rPr>
        <b/>
        <vertAlign val="superscript"/>
        <sz val="9"/>
        <rFont val="Arial"/>
        <family val="2"/>
      </rPr>
      <t>1)</t>
    </r>
  </si>
  <si>
    <r>
      <t>2024</t>
    </r>
    <r>
      <rPr>
        <b/>
        <vertAlign val="superscript"/>
        <sz val="9"/>
        <rFont val="Arial"/>
        <family val="2"/>
      </rPr>
      <t>1</t>
    </r>
    <r>
      <rPr>
        <vertAlign val="superscript"/>
        <sz val="9"/>
        <rFont val="Arial"/>
        <family val="2"/>
      </rPr>
      <t>)</t>
    </r>
  </si>
  <si>
    <r>
      <t>- Decese la o vârstă sub 1 an</t>
    </r>
    <r>
      <rPr>
        <vertAlign val="superscript"/>
        <sz val="9"/>
        <rFont val="Arial"/>
        <family val="2"/>
      </rPr>
      <t xml:space="preserve">2) </t>
    </r>
  </si>
  <si>
    <r>
      <t xml:space="preserve">după numărul persoanelor cu domiciliul în România, la 1 iulie 2024 </t>
    </r>
    <r>
      <rPr>
        <b/>
        <vertAlign val="superscript"/>
        <sz val="9"/>
        <rFont val="Arial"/>
        <family val="2"/>
      </rPr>
      <t>1)</t>
    </r>
  </si>
  <si>
    <t>7. Migraţia internă în județul Bistrița-Năsăud</t>
  </si>
  <si>
    <t>8. Numărul migranţilor cu schimbarea domiciliului permanent în județul Bistrița-Năsăud</t>
  </si>
  <si>
    <t>9. Numărul migranţilor cu schimbarea reşedinţei obişnuite în județul Bistrița-Năsăud</t>
  </si>
  <si>
    <t>1. Populaţia activă, populaţia ocupată în județul Bistrița-Năsăud</t>
  </si>
  <si>
    <t>113,2</t>
  </si>
  <si>
    <t>49,1</t>
  </si>
  <si>
    <t>109,3</t>
  </si>
  <si>
    <t>30,8</t>
  </si>
  <si>
    <t>0,3</t>
  </si>
  <si>
    <t>28,4</t>
  </si>
  <si>
    <t>0,4</t>
  </si>
  <si>
    <t>1,7</t>
  </si>
  <si>
    <t>16,6</t>
  </si>
  <si>
    <t>7,8</t>
  </si>
  <si>
    <t>3,3</t>
  </si>
  <si>
    <t>0,5</t>
  </si>
  <si>
    <t>0,7</t>
  </si>
  <si>
    <t>0,2</t>
  </si>
  <si>
    <t>1,9</t>
  </si>
  <si>
    <t>2,6</t>
  </si>
  <si>
    <t>5,1</t>
  </si>
  <si>
    <t>6,6</t>
  </si>
  <si>
    <t>0,9</t>
  </si>
  <si>
    <t>1,6</t>
  </si>
  <si>
    <t>2. Populaţia ocupată, pe principalele activităţi ale economiei naţionale în județul Bistrița-Năsăud</t>
  </si>
  <si>
    <r>
      <t>Notă:</t>
    </r>
    <r>
      <rPr>
        <i/>
        <sz val="8"/>
        <rFont val="Arial"/>
        <family val="2"/>
      </rPr>
      <t xml:space="preserve"> Pentru anul </t>
    </r>
    <r>
      <rPr>
        <b/>
        <i/>
        <sz val="8"/>
        <rFont val="Arial"/>
        <family val="2"/>
      </rPr>
      <t>2024</t>
    </r>
    <r>
      <rPr>
        <i/>
        <sz val="8"/>
        <rFont val="Arial"/>
        <family val="2"/>
      </rPr>
      <t xml:space="preserve">, datele vor fi disponibile în luna septembrie </t>
    </r>
    <r>
      <rPr>
        <b/>
        <i/>
        <sz val="8"/>
        <rFont val="Arial"/>
        <family val="2"/>
      </rPr>
      <t>2025</t>
    </r>
    <r>
      <rPr>
        <i/>
        <sz val="8"/>
        <rFont val="Arial"/>
        <family val="2"/>
      </rPr>
      <t>.</t>
    </r>
  </si>
  <si>
    <t>pe principalele activităţi ale economiei naţionale în județul Bistrița-Năsăud</t>
  </si>
  <si>
    <t>Decembrie 2024</t>
  </si>
  <si>
    <t>Anul 2024</t>
  </si>
  <si>
    <t>fara ANL</t>
  </si>
  <si>
    <t>2024/2023</t>
  </si>
  <si>
    <r>
      <t>Existentă</t>
    </r>
    <r>
      <rPr>
        <vertAlign val="superscript"/>
        <sz val="9"/>
        <rFont val="Arial"/>
        <family val="2"/>
      </rPr>
      <t>1)</t>
    </r>
    <r>
      <rPr>
        <sz val="9"/>
        <rFont val="Arial"/>
        <family val="2"/>
      </rPr>
      <t xml:space="preserve"> ( locuri)</t>
    </r>
  </si>
  <si>
    <t>În funcţiune ( locuri-zile)</t>
  </si>
  <si>
    <t>Numărul turiştilor cazaţi în structurile de cazare turistică (persoane)</t>
  </si>
  <si>
    <t>Numărul înnoptărilor în structurile de cazare turistică (numar)</t>
  </si>
  <si>
    <r>
      <t>2023</t>
    </r>
    <r>
      <rPr>
        <vertAlign val="superscript"/>
        <sz val="9"/>
        <rFont val="Arial"/>
        <family val="2"/>
      </rPr>
      <t>1)</t>
    </r>
  </si>
  <si>
    <r>
      <t>1)</t>
    </r>
    <r>
      <rPr>
        <i/>
        <sz val="8"/>
        <rFont val="Arial"/>
        <family val="2"/>
      </rPr>
      <t>mii mc</t>
    </r>
  </si>
  <si>
    <r>
      <t>1)</t>
    </r>
    <r>
      <rPr>
        <i/>
        <sz val="8"/>
        <rFont val="Arial"/>
        <family val="2"/>
      </rPr>
      <t>mii hectare</t>
    </r>
  </si>
  <si>
    <r>
      <t>4. Şomerii înregistraţi</t>
    </r>
    <r>
      <rPr>
        <vertAlign val="superscript"/>
        <sz val="9"/>
        <rFont val="Arial"/>
        <family val="2"/>
      </rPr>
      <t>1)</t>
    </r>
    <r>
      <rPr>
        <b/>
        <sz val="9"/>
        <rFont val="Arial"/>
        <family val="2"/>
      </rPr>
      <t>, după nivelul de educaţie  în județul Bistrița-Năsăud</t>
    </r>
  </si>
  <si>
    <r>
      <t xml:space="preserve">          </t>
    </r>
    <r>
      <rPr>
        <i/>
        <sz val="8"/>
        <rFont val="Arial"/>
        <family val="2"/>
        <charset val="238"/>
      </rPr>
      <t xml:space="preserve">  Cercetarea statistică lunară asupra câştigurilor salariale (anul</t>
    </r>
    <r>
      <rPr>
        <b/>
        <i/>
        <sz val="8"/>
        <rFont val="Arial"/>
        <family val="2"/>
      </rPr>
      <t xml:space="preserve"> 2023</t>
    </r>
    <r>
      <rPr>
        <i/>
        <sz val="8"/>
        <rFont val="Arial"/>
        <family val="2"/>
        <charset val="238"/>
      </rPr>
      <t>).</t>
    </r>
  </si>
  <si>
    <r>
      <t>Notă:</t>
    </r>
    <r>
      <rPr>
        <i/>
        <sz val="8"/>
        <rFont val="Arial"/>
        <family val="2"/>
      </rPr>
      <t xml:space="preserve"> Datele pentru anul </t>
    </r>
    <r>
      <rPr>
        <b/>
        <i/>
        <sz val="8"/>
        <rFont val="Arial"/>
        <family val="2"/>
      </rPr>
      <t xml:space="preserve">2024 </t>
    </r>
    <r>
      <rPr>
        <i/>
        <sz val="8"/>
        <rFont val="Arial"/>
        <family val="2"/>
      </rPr>
      <t xml:space="preserve">vor fi disponibile în luna septembrie </t>
    </r>
    <r>
      <rPr>
        <b/>
        <i/>
        <sz val="8"/>
        <rFont val="Arial"/>
        <family val="2"/>
      </rPr>
      <t>2025</t>
    </r>
    <r>
      <rPr>
        <i/>
        <sz val="8"/>
        <rFont val="Arial"/>
        <family val="2"/>
      </rPr>
      <t>.</t>
    </r>
  </si>
  <si>
    <t>:</t>
  </si>
  <si>
    <t>Paturile pentru internare continuă din unităţile sanitare în județul Bistrița-Năsăud</t>
  </si>
  <si>
    <t>Numărul cadrelor medico-sanitare în județul Bistrița-Năsăud</t>
  </si>
  <si>
    <r>
      <t>3)</t>
    </r>
    <r>
      <rPr>
        <i/>
        <sz val="8"/>
        <rFont val="Arial"/>
        <family val="2"/>
      </rPr>
      <t xml:space="preserve"> Pentru calculul ratei criminalităţii în anul </t>
    </r>
    <r>
      <rPr>
        <b/>
        <i/>
        <sz val="8"/>
        <rFont val="Arial"/>
        <family val="2"/>
      </rPr>
      <t>2023</t>
    </r>
    <r>
      <rPr>
        <i/>
        <sz val="8"/>
        <rFont val="Arial"/>
        <family val="2"/>
      </rPr>
      <t xml:space="preserve"> s-a utilizat populaţia rezidentă la </t>
    </r>
    <r>
      <rPr>
        <b/>
        <i/>
        <sz val="8"/>
        <rFont val="Arial"/>
        <family val="2"/>
      </rPr>
      <t>1 ianuarie</t>
    </r>
    <r>
      <rPr>
        <i/>
        <sz val="8"/>
        <rFont val="Arial"/>
        <family val="2"/>
      </rPr>
      <t xml:space="preserve">. </t>
    </r>
  </si>
  <si>
    <r>
      <t xml:space="preserve">Infracţiuni - total </t>
    </r>
    <r>
      <rPr>
        <vertAlign val="superscript"/>
        <sz val="9"/>
        <rFont val="Arial"/>
        <family val="2"/>
      </rPr>
      <t>2)</t>
    </r>
  </si>
  <si>
    <r>
      <t>3)</t>
    </r>
    <r>
      <rPr>
        <i/>
        <sz val="8"/>
        <rFont val="Arial"/>
        <family val="2"/>
      </rPr>
      <t xml:space="preserve"> Pentru calculul ratei infracționalității în anul </t>
    </r>
    <r>
      <rPr>
        <b/>
        <i/>
        <sz val="8"/>
        <rFont val="Arial"/>
        <family val="2"/>
      </rPr>
      <t>2023</t>
    </r>
    <r>
      <rPr>
        <i/>
        <sz val="8"/>
        <rFont val="Arial"/>
        <family val="2"/>
      </rPr>
      <t xml:space="preserve"> s-a utilizat populaţia rezidentă la </t>
    </r>
    <r>
      <rPr>
        <b/>
        <i/>
        <sz val="8"/>
        <rFont val="Arial"/>
        <family val="2"/>
      </rPr>
      <t>1 ianuarie</t>
    </r>
    <r>
      <rPr>
        <i/>
        <sz val="8"/>
        <rFont val="Arial"/>
        <family val="2"/>
      </rPr>
      <t>.</t>
    </r>
  </si>
  <si>
    <t>pop 2022</t>
  </si>
  <si>
    <t>Întreprinderile active în județul Bistrița-Năsăud</t>
  </si>
  <si>
    <r>
      <t>2024</t>
    </r>
    <r>
      <rPr>
        <vertAlign val="superscript"/>
        <sz val="9"/>
        <rFont val="Arial"/>
        <family val="2"/>
      </rPr>
      <t xml:space="preserve"> 1)</t>
    </r>
  </si>
  <si>
    <t xml:space="preserve">  mii euro</t>
  </si>
  <si>
    <t>an 2023</t>
  </si>
  <si>
    <r>
      <t>2024</t>
    </r>
    <r>
      <rPr>
        <vertAlign val="superscript"/>
        <sz val="9"/>
        <rFont val="Arial"/>
        <family val="2"/>
      </rPr>
      <t>1)</t>
    </r>
  </si>
  <si>
    <t>mii lei preţuri curente</t>
  </si>
  <si>
    <r>
      <t xml:space="preserve">2023 </t>
    </r>
    <r>
      <rPr>
        <vertAlign val="superscript"/>
        <sz val="9"/>
        <rFont val="Arial"/>
        <family val="2"/>
      </rPr>
      <t>2)</t>
    </r>
  </si>
  <si>
    <r>
      <t xml:space="preserve">          Datele pentru anul </t>
    </r>
    <r>
      <rPr>
        <b/>
        <i/>
        <sz val="8"/>
        <rFont val="Arial"/>
        <family val="2"/>
      </rPr>
      <t xml:space="preserve">2024 </t>
    </r>
    <r>
      <rPr>
        <i/>
        <sz val="8"/>
        <rFont val="Arial"/>
        <family val="2"/>
      </rPr>
      <t xml:space="preserve">vor fi disponibile la finalul lunii iulie </t>
    </r>
    <r>
      <rPr>
        <b/>
        <i/>
        <sz val="8"/>
        <rFont val="Arial"/>
        <family val="2"/>
      </rPr>
      <t>2025</t>
    </r>
    <r>
      <rPr>
        <i/>
        <sz val="8"/>
        <rFont val="Arial"/>
        <family val="2"/>
      </rPr>
      <t>.</t>
    </r>
  </si>
  <si>
    <t>nr. capete</t>
  </si>
  <si>
    <t>nr. familii</t>
  </si>
  <si>
    <t xml:space="preserve"> tone</t>
  </si>
  <si>
    <t>Învăţământul pe niveluri de educaţie</t>
  </si>
  <si>
    <t>2023/2024</t>
  </si>
  <si>
    <t>Numărul unităţilor / instituţiilor de învăţământ</t>
  </si>
  <si>
    <t>Populaţia şcolară, pe niveluri de educaţie (mii persoane)</t>
  </si>
  <si>
    <t>- sector privat</t>
  </si>
  <si>
    <t xml:space="preserve">Gradul de cuprindere în învăţământ a populaţiei </t>
  </si>
  <si>
    <r>
      <t xml:space="preserve">1) </t>
    </r>
    <r>
      <rPr>
        <sz val="8"/>
        <rFont val="Arial"/>
        <family val="2"/>
      </rPr>
      <t xml:space="preserve">S-a utilizat populaţia rezidentă la </t>
    </r>
    <r>
      <rPr>
        <b/>
        <sz val="8"/>
        <rFont val="Arial"/>
        <family val="2"/>
      </rPr>
      <t>1 ianuarie</t>
    </r>
    <r>
      <rPr>
        <sz val="8"/>
        <rFont val="Arial"/>
        <family val="2"/>
      </rPr>
      <t>.</t>
    </r>
  </si>
  <si>
    <r>
      <t>2)</t>
    </r>
    <r>
      <rPr>
        <sz val="8"/>
        <rFont val="Arial"/>
        <family val="2"/>
      </rPr>
      <t xml:space="preserve"> Inclusiv numărul copiilor din  învăţământul antepreşcolar.</t>
    </r>
  </si>
  <si>
    <r>
      <t xml:space="preserve">3) </t>
    </r>
    <r>
      <rPr>
        <sz val="8"/>
        <rFont val="Arial"/>
        <family val="2"/>
      </rPr>
      <t xml:space="preserve">Date provizorii. / </t>
    </r>
    <r>
      <rPr>
        <i/>
        <sz val="8"/>
        <rFont val="Arial"/>
        <family val="2"/>
      </rPr>
      <t>Provisional data.</t>
    </r>
  </si>
  <si>
    <r>
      <rPr>
        <b/>
        <sz val="8"/>
        <rFont val="Arial"/>
        <family val="2"/>
      </rPr>
      <t>Sursa</t>
    </r>
    <r>
      <rPr>
        <sz val="8"/>
        <rFont val="Arial"/>
        <family val="2"/>
      </rPr>
      <t>: Cercetarea statistică privind activitatea unităţilor / instituţiilor de învăţământ.</t>
    </r>
  </si>
  <si>
    <t xml:space="preserve">Numărul absolvenţilor din învăţământul preuniversitar, </t>
  </si>
  <si>
    <t>pe niveluri de educaţie (mii persoane)</t>
  </si>
  <si>
    <t xml:space="preserve">Învăţământ </t>
  </si>
  <si>
    <t>postliceal</t>
  </si>
  <si>
    <t>Numărul absolvenţilor cu diplomă (mii persoane)</t>
  </si>
  <si>
    <t>Personalul didactic (mii persoane)</t>
  </si>
  <si>
    <t xml:space="preserve">Antepreşcolar şi </t>
  </si>
  <si>
    <t xml:space="preserve">preşcolar </t>
  </si>
  <si>
    <t>Din care Feminin:</t>
  </si>
  <si>
    <t>2024/2025</t>
  </si>
  <si>
    <t>Special</t>
  </si>
  <si>
    <t xml:space="preserve">Din care feminin: </t>
  </si>
  <si>
    <t>Primar şi gimnazial (inclusiv învățământ special)</t>
  </si>
  <si>
    <t>Învăţământ gimnazial (inclusiv învățământ special)</t>
  </si>
  <si>
    <t>Lungimea drumurilor publice, pe categorii de drumuri în județul Bistrița-Năsăud</t>
  </si>
  <si>
    <t>Km</t>
  </si>
  <si>
    <t>Naționale</t>
  </si>
  <si>
    <t>Județene și comunale</t>
  </si>
  <si>
    <t>- Județene</t>
  </si>
  <si>
    <t>- Comunale</t>
  </si>
  <si>
    <t>Lungimea cailor ferate in exploatare, pe categorii de linii de cale ferata în județul Bistrița-Năsăud</t>
  </si>
  <si>
    <t>Electrificată</t>
  </si>
  <si>
    <t>Linii normale</t>
  </si>
  <si>
    <t>Linii normale cu o cale</t>
  </si>
  <si>
    <t>Linii normale cu 2 căi</t>
  </si>
  <si>
    <t>Număr</t>
  </si>
  <si>
    <t>Inmatriculari noi de vehicule rutiere pentru transportul pasagerilor în județul Bistrița-Năsăud</t>
  </si>
  <si>
    <t>Inmatriculari noi de vehicule rutiere pentru transportul marfurilor în județul Bistrița-Năsăud</t>
  </si>
  <si>
    <t>Motorete și motociclete</t>
  </si>
  <si>
    <t>Autocare, autobuze și microbuze</t>
  </si>
  <si>
    <t>Autocamioane</t>
  </si>
  <si>
    <t>Remorci si semiremorci</t>
  </si>
  <si>
    <t>-Sector privat</t>
  </si>
  <si>
    <t>(persoane condamnate definitiv la 100.000 locuitori)</t>
  </si>
  <si>
    <t>(infracţiuni la 100.000 locuitori)</t>
  </si>
  <si>
    <t xml:space="preserve"> </t>
  </si>
  <si>
    <t>Judeţul BN</t>
  </si>
  <si>
    <t>Date absolute (număr)</t>
  </si>
  <si>
    <t>Sporul
natural</t>
  </si>
  <si>
    <t>Născuţi-morţi</t>
  </si>
  <si>
    <t>Decese la o vârstă sub 1 an</t>
  </si>
  <si>
    <t>TOTAL</t>
  </si>
  <si>
    <t>32394 MUNICIPIUL BISTRITA</t>
  </si>
  <si>
    <t>32483 ORAS BECLEAN</t>
  </si>
  <si>
    <t>32544 ORAS NASAUD</t>
  </si>
  <si>
    <t>32599 ORAS SANGEORZ-BAI</t>
  </si>
  <si>
    <t>32633 BISTRITA BARGAULUI</t>
  </si>
  <si>
    <t>32660 BRANISTEA</t>
  </si>
  <si>
    <t>32704 BUDACU DE JOS</t>
  </si>
  <si>
    <t>32768 BUDESTI</t>
  </si>
  <si>
    <t>32811 CAIANU MIC</t>
  </si>
  <si>
    <t>32884 CETATE</t>
  </si>
  <si>
    <t>33015 CHIOCHIS</t>
  </si>
  <si>
    <t>33122 CHIUZA</t>
  </si>
  <si>
    <t>32955 CICEU-GIURGESTI</t>
  </si>
  <si>
    <t>179953 CICEU-MIHAIESTI</t>
  </si>
  <si>
    <t>33177 COSBUC</t>
  </si>
  <si>
    <t>33202 DUMITRA</t>
  </si>
  <si>
    <t>179686 DUMITRITA</t>
  </si>
  <si>
    <t>33248 FELDRU</t>
  </si>
  <si>
    <t>33275 GALATII BISTRITEI</t>
  </si>
  <si>
    <t>33337 ILVA MARE</t>
  </si>
  <si>
    <t>33364 ILVA MICA</t>
  </si>
  <si>
    <t>33382 JOSENII BARGAULUI</t>
  </si>
  <si>
    <t>33435 LECHINTA</t>
  </si>
  <si>
    <t>33514 LESU</t>
  </si>
  <si>
    <t>33541 LIVEZILE</t>
  </si>
  <si>
    <t>33603 LUNCA ILVEI</t>
  </si>
  <si>
    <t>33729 MAGURA ILVEI</t>
  </si>
  <si>
    <t>33621 MAIERU</t>
  </si>
  <si>
    <t>33765 MARISELU</t>
  </si>
  <si>
    <t>33658 MATEI</t>
  </si>
  <si>
    <t>33845 MICESTII DE CAMPIE</t>
  </si>
  <si>
    <t>33881 MILAS</t>
  </si>
  <si>
    <t>33952 MONOR</t>
  </si>
  <si>
    <t>179659 NEGRILESTI</t>
  </si>
  <si>
    <t>33989 NIMIGEA</t>
  </si>
  <si>
    <t>34075 NUSENI</t>
  </si>
  <si>
    <t>34155 PARVA</t>
  </si>
  <si>
    <t>34173 PETRU RARES</t>
  </si>
  <si>
    <t>179720 POIANA ILVEI</t>
  </si>
  <si>
    <t>34235 PRUNDU BARGAULUI</t>
  </si>
  <si>
    <t>34262 REBRA</t>
  </si>
  <si>
    <t>34280 REBRISOARA</t>
  </si>
  <si>
    <t>34333 RODNA</t>
  </si>
  <si>
    <t>34360 ROMULI</t>
  </si>
  <si>
    <t>179944 RUNCU SALVEI</t>
  </si>
  <si>
    <t>34397 SALVA</t>
  </si>
  <si>
    <t>34477 SANMIHAIU DE CAMPIE</t>
  </si>
  <si>
    <t>34618 SANT</t>
  </si>
  <si>
    <t>34645 SIEU</t>
  </si>
  <si>
    <t>34690 SIEU-MAGHERUS</t>
  </si>
  <si>
    <t>34770 SIEU-ODORHEI</t>
  </si>
  <si>
    <t>34850 SIEUT</t>
  </si>
  <si>
    <t>34422 SILIVASU DE CAMPIE</t>
  </si>
  <si>
    <t>34903 SINTEREAG</t>
  </si>
  <si>
    <t>34547 SPERMEZEU</t>
  </si>
  <si>
    <t>35152 TARLISUA</t>
  </si>
  <si>
    <t>34985 TEACA</t>
  </si>
  <si>
    <t>35054 TELCIU</t>
  </si>
  <si>
    <t>35090 TIHA BARGAULUI</t>
  </si>
  <si>
    <t>35269 URIU</t>
  </si>
  <si>
    <t>35312 URMENIS</t>
  </si>
  <si>
    <t>35429 ZAGRA</t>
  </si>
  <si>
    <r>
      <t>NOTĂ:</t>
    </r>
    <r>
      <rPr>
        <sz val="8"/>
        <rFont val="Arial Narrow"/>
        <family val="2"/>
      </rPr>
      <t xml:space="preserve"> Sunt incluşi numai născuţii-vii, născuţii-morţi şi decedaţii cu reşedinţa obişnuită în România.   </t>
    </r>
  </si>
  <si>
    <r>
      <t>SURSA:</t>
    </r>
    <r>
      <rPr>
        <sz val="8"/>
        <rFont val="Arial Narrow"/>
        <family val="2"/>
      </rPr>
      <t xml:space="preserve"> </t>
    </r>
    <r>
      <rPr>
        <b/>
        <sz val="8"/>
        <rFont val="Arial Narrow"/>
        <family val="2"/>
      </rPr>
      <t xml:space="preserve">INS, </t>
    </r>
    <r>
      <rPr>
        <sz val="8"/>
        <rFont val="Arial Narrow"/>
        <family val="2"/>
      </rPr>
      <t>Statistica demografică.</t>
    </r>
  </si>
  <si>
    <t xml:space="preserve"> POPULAŢIA DUPĂ DOMICILIU, PE GRUPE DE VÂRSTĂ, LA 1 IANUARIE 2025</t>
  </si>
  <si>
    <t>0 - 14 ani</t>
  </si>
  <si>
    <t>15 - 59 ani</t>
  </si>
  <si>
    <t xml:space="preserve"> NUMĂRUL MEDIU AL SALARIAŢILOR ÎN ANUL 2023</t>
  </si>
  <si>
    <t>CAPACITATEA ŞI ACTIVITATEA DE CAZARE TURISTICĂ, ÎN ANUL 2024</t>
  </si>
  <si>
    <t>Capacitate de cazare turistică</t>
  </si>
  <si>
    <t>Sosiri
(mii)</t>
  </si>
  <si>
    <t>Înnoptări
(mii)</t>
  </si>
  <si>
    <t>Indicii de utilizare
netă a capacităţii
de cazare turistică
în funcţiune (%)</t>
  </si>
  <si>
    <t>Existentă 
(locuri)</t>
  </si>
  <si>
    <t xml:space="preserve">1)
</t>
  </si>
  <si>
    <t>În funcţiune
(mii locuri-zile)</t>
  </si>
  <si>
    <t xml:space="preserve">   32660 BRANISTEA</t>
  </si>
  <si>
    <t xml:space="preserve">      33122 CHIUZA</t>
  </si>
  <si>
    <t xml:space="preserve">   33202 DUMITRA</t>
  </si>
  <si>
    <t xml:space="preserve">   33621 MAIERU</t>
  </si>
  <si>
    <t xml:space="preserve">   179944 RUNCU SALVEI</t>
  </si>
  <si>
    <t xml:space="preserve">      34850 SIEUT</t>
  </si>
  <si>
    <t xml:space="preserve">   34903 SINTEREAG</t>
  </si>
  <si>
    <r>
      <rPr>
        <b/>
        <sz val="8"/>
        <rFont val="Arial Narrow"/>
        <family val="2"/>
      </rPr>
      <t>NOTĂ</t>
    </r>
    <r>
      <rPr>
        <sz val="8"/>
        <rFont val="Arial Narrow"/>
        <family val="2"/>
      </rPr>
      <t>: "Indicii de utilizare netă a capacităţii în funcţiune" diferă din cauza rotunjirii informaţiilor primare care stau la baza calculului.</t>
    </r>
  </si>
  <si>
    <r>
      <t>1</t>
    </r>
    <r>
      <rPr>
        <b/>
        <vertAlign val="superscript"/>
        <sz val="8"/>
        <rFont val="Arial Narrow"/>
        <family val="2"/>
      </rPr>
      <t>)</t>
    </r>
    <r>
      <rPr>
        <sz val="8"/>
        <rFont val="Arial Narrow"/>
        <family val="2"/>
      </rPr>
      <t xml:space="preserve"> Capacitatea de cazare turistică existentă la 31 iulie. Structuri de cazare turistică cu cel puţin 5 locuri - pat.</t>
    </r>
  </si>
  <si>
    <t>VOLUMUL DE APĂ POTABILĂ DISTRIBUITĂ CONSUMATORILOR, ÎN ANUL 2023</t>
  </si>
  <si>
    <t>Apă potabilă distribuită consumatorilor</t>
  </si>
  <si>
    <t>Lungimea totala simpla a conductelor de canalizare, ÎN ANUL 2023</t>
  </si>
  <si>
    <t>Kilometri</t>
  </si>
  <si>
    <t>REŢEAUA ŞI VOLUMUL GAZELOR NATURALE DISTRIBUITE, ÎN ANUL 2023</t>
  </si>
  <si>
    <t>Lungimea simplă
a conductelor de
distribuţie a gazelor 
naturale (km) 
- la sfârşitul anului -</t>
  </si>
  <si>
    <t>Volumul gazelor naturale distribuite 
( mii m³ )</t>
  </si>
  <si>
    <t>din care: 
pentru uz casnic</t>
  </si>
  <si>
    <r>
      <t>1)</t>
    </r>
    <r>
      <rPr>
        <sz val="8"/>
        <rFont val="Arial Narrow"/>
        <family val="2"/>
      </rPr>
      <t xml:space="preserve"> Municipii, oraşe, comune.</t>
    </r>
  </si>
  <si>
    <t xml:space="preserve">POPULAŢIA ŞCOLARĂ DIN ÎNVĂŢĂMÂNTUL PREUNIVERSITAR, PE NIVELURI DE EDUCAŢIE,   </t>
  </si>
  <si>
    <t>Antepre-
şcolar</t>
  </si>
  <si>
    <t>Profe-
sional</t>
  </si>
  <si>
    <t>Postliceal</t>
  </si>
  <si>
    <t>Studenți</t>
  </si>
  <si>
    <t>Primar
(cl.I-IV)</t>
  </si>
  <si>
    <t>Gimnazial
(cl.V-VIII)</t>
  </si>
  <si>
    <t>Învăţă-
mântul
special
(cl.I-VIII)</t>
  </si>
  <si>
    <r>
      <rPr>
        <b/>
        <sz val="8"/>
        <rFont val="Arial Narrow"/>
        <family val="2"/>
      </rPr>
      <t>NOTĂ</t>
    </r>
    <r>
      <rPr>
        <sz val="8"/>
        <rFont val="Arial Narrow"/>
        <family val="2"/>
      </rPr>
      <t>: Inclusiv învăţământul particular. Conform Legii Educației Naționale, cu modificările și completările ulterioare, în structura sistemului de învățământ</t>
    </r>
  </si>
  <si>
    <t xml:space="preserve">            din România, învăţământul terţiar nonuniversitar cuprinde învăţământul postliceal, ca și nivel educațional. Acesta se organizează în şcoli postliceale, </t>
  </si>
  <si>
    <t xml:space="preserve">           care includ școlile de maiștri, precum și în colegii terțiare nonuniversitare din cadrul instituţiilor de învăţământ superior acreditate.</t>
  </si>
  <si>
    <r>
      <rPr>
        <b/>
        <vertAlign val="superscript"/>
        <sz val="8"/>
        <rFont val="Arial Narrow"/>
        <family val="2"/>
      </rPr>
      <t>1)</t>
    </r>
    <r>
      <rPr>
        <vertAlign val="superscript"/>
        <sz val="8"/>
        <rFont val="Arial Narrow"/>
        <family val="2"/>
      </rPr>
      <t xml:space="preserve"> </t>
    </r>
    <r>
      <rPr>
        <sz val="8"/>
        <rFont val="Arial Narrow"/>
        <family val="2"/>
      </rPr>
      <t>Se exclude învăţământul special.</t>
    </r>
  </si>
  <si>
    <t xml:space="preserve"> PERSONALUL DIDACTIC DIN ÎNVĂŢĂMÂNT, PE NIVELURI DE EDUCAŢIE,</t>
  </si>
  <si>
    <t>Învăţământ
preşcolar</t>
  </si>
  <si>
    <t>Învăţământ
primar şi
gimnazial</t>
  </si>
  <si>
    <t>Învăţământ
liceal</t>
  </si>
  <si>
    <t>Învăţământ
profesional</t>
  </si>
  <si>
    <t>Învăţământ
postliceal</t>
  </si>
  <si>
    <r>
      <rPr>
        <b/>
        <sz val="8"/>
        <rFont val="Arial Narrow"/>
        <family val="2"/>
      </rPr>
      <t>NOTĂ</t>
    </r>
    <r>
      <rPr>
        <sz val="8"/>
        <rFont val="Arial Narrow"/>
        <family val="2"/>
      </rPr>
      <t xml:space="preserve">:  Pentru învățământul primar şi gimnazial, </t>
    </r>
    <r>
      <rPr>
        <sz val="8"/>
        <rFont val="Arial Narrow"/>
        <family val="2"/>
      </rPr>
      <t>inclusiv învăţământul special.</t>
    </r>
  </si>
  <si>
    <t xml:space="preserve">             Conform Legii Educației Naționale, cu modificările și completările ulterioare, în structura sistemului de învățământ din România, </t>
  </si>
  <si>
    <t xml:space="preserve">              învăţământul terţiar nonuniversitar cuprinde învăţământul postliceal, ca și nivel educațional. Acesta se organizează în şcoli postliceale, </t>
  </si>
  <si>
    <t xml:space="preserve">             care includ școlile de maiștri, precum și în colegii terțiare nonuniversitare din cadrul instituţiilor de învăţământ superior acreditate.</t>
  </si>
  <si>
    <t>ŞOMERII ÎNREGISTRAŢI ŞI RATA ŞOMAJULUI, ÎN ANUL 2024</t>
  </si>
  <si>
    <t xml:space="preserve">Judeţul BN           </t>
  </si>
  <si>
    <t>Şomerii înregistraţi la
Agenţiile pentru ocuparea forţei de muncă
(persoane)</t>
  </si>
  <si>
    <t>Bărbaţi</t>
  </si>
  <si>
    <t>Femei</t>
  </si>
  <si>
    <r>
      <t>SURSA:</t>
    </r>
    <r>
      <rPr>
        <sz val="8"/>
        <rFont val="Arial Narrow"/>
        <family val="2"/>
      </rPr>
      <t xml:space="preserve"> Agenţia Naţională pentru Ocuparea Forţei de Muncă.</t>
    </r>
  </si>
  <si>
    <t xml:space="preserve"> PERSONALUL MEDICO-SANITAR, ÎN ANUL 2023</t>
  </si>
  <si>
    <t xml:space="preserve">Medici </t>
  </si>
  <si>
    <t>Stomatologi</t>
  </si>
  <si>
    <t>Personal 
sanitar mediu</t>
  </si>
  <si>
    <t>COMERŢUL INTERNAŢIONAL CU BUNURI ÎN JUDEȚUL BISTRIȚA-NĂSĂUD</t>
  </si>
  <si>
    <t>Autotractoare și autoremorchere</t>
  </si>
  <si>
    <t xml:space="preserve">3a.Efectivul salariaţilor la sfarsitul </t>
  </si>
  <si>
    <t>anului 2023 în județul Bistrița-Năsăud</t>
  </si>
  <si>
    <t>din care: pentru uz casnic</t>
  </si>
  <si>
    <r>
      <t>Total (mii m</t>
    </r>
    <r>
      <rPr>
        <b/>
        <vertAlign val="superscript"/>
        <sz val="9"/>
        <rFont val="Arial Narrow"/>
        <family val="2"/>
      </rPr>
      <t>3</t>
    </r>
    <r>
      <rPr>
        <b/>
        <sz val="9"/>
        <rFont val="Arial Narrow"/>
        <family val="2"/>
      </rPr>
      <t>)</t>
    </r>
  </si>
  <si>
    <r>
      <t xml:space="preserve">1) </t>
    </r>
    <r>
      <rPr>
        <i/>
        <sz val="8"/>
        <rFont val="Arial"/>
        <family val="2"/>
      </rPr>
      <t>Inclusiv institute, centre de sănătate, centre medicale și clinici medicale asimilate spitalelor care oferă servicii de spitalizare cu internare continuă sau servicii de internare continuă și de zi. Nu sunt incluse centrele medicale, centrele de sănătate, centrele de diagnostic, centrele multifuncționale care oferă numai servicii de internare de zi. De asemenea, nu sunt incluse centrele de dializă.</t>
    </r>
  </si>
  <si>
    <r>
      <t xml:space="preserve">Spitale </t>
    </r>
    <r>
      <rPr>
        <vertAlign val="superscript"/>
        <sz val="9"/>
        <rFont val="Arial"/>
        <family val="2"/>
      </rPr>
      <t xml:space="preserve">1) </t>
    </r>
  </si>
  <si>
    <r>
      <t xml:space="preserve">de spitalizare de zi </t>
    </r>
    <r>
      <rPr>
        <vertAlign val="superscript"/>
        <sz val="9"/>
        <rFont val="Arial"/>
        <family val="2"/>
      </rPr>
      <t xml:space="preserve">2) </t>
    </r>
  </si>
  <si>
    <r>
      <t xml:space="preserve">Centre de sănătate </t>
    </r>
    <r>
      <rPr>
        <vertAlign val="superscript"/>
        <sz val="9"/>
        <rFont val="Arial"/>
        <family val="2"/>
      </rPr>
      <t>3)</t>
    </r>
  </si>
  <si>
    <r>
      <t xml:space="preserve">Cabinete independente de medicină generală </t>
    </r>
    <r>
      <rPr>
        <vertAlign val="superscript"/>
        <sz val="9"/>
        <rFont val="Arial"/>
        <family val="2"/>
      </rPr>
      <t>5)</t>
    </r>
  </si>
  <si>
    <r>
      <t xml:space="preserve">Cabinete independente de medicină de familie </t>
    </r>
    <r>
      <rPr>
        <vertAlign val="superscript"/>
        <sz val="9"/>
        <rFont val="Arial"/>
        <family val="2"/>
      </rPr>
      <t>5)</t>
    </r>
  </si>
  <si>
    <r>
      <t xml:space="preserve">Cabinete medicale independente de specialitate </t>
    </r>
    <r>
      <rPr>
        <vertAlign val="superscript"/>
        <sz val="9"/>
        <rFont val="Arial"/>
        <family val="2"/>
      </rPr>
      <t>5)</t>
    </r>
  </si>
  <si>
    <r>
      <t xml:space="preserve">Cabinete stomatologice independente </t>
    </r>
    <r>
      <rPr>
        <vertAlign val="superscript"/>
        <sz val="9"/>
        <rFont val="Arial"/>
        <family val="2"/>
      </rPr>
      <t xml:space="preserve">5) </t>
    </r>
  </si>
  <si>
    <r>
      <rPr>
        <i/>
        <vertAlign val="superscript"/>
        <sz val="8"/>
        <rFont val="Arial"/>
        <family val="2"/>
      </rPr>
      <t>2)</t>
    </r>
    <r>
      <rPr>
        <i/>
        <sz val="8"/>
        <rFont val="Arial"/>
        <family val="2"/>
      </rPr>
      <t xml:space="preserve">Centre medicale, centre de diagnostic, centre de sănătate și alte unități medicale asimilate spitalelor care oferă numai servicii cu internare de zi (nu și internare continuă). Nu sunt incluse centrele de sănătate multifuncționale, unitățile medico-sociale care oferă servicii de internare de zi și nici centrele care oferă servicii de dializă. </t>
    </r>
  </si>
  <si>
    <r>
      <t>3)</t>
    </r>
    <r>
      <rPr>
        <i/>
        <sz val="8"/>
        <rFont val="Arial"/>
        <family val="2"/>
      </rPr>
      <t xml:space="preserve"> Inclusiv centre de sănătate mintală și centre de sănătate multifuncţionale. Nu sunt incluse centrele de sănătate care oferă servicii de internare continuă și/sau internare de zi.</t>
    </r>
  </si>
  <si>
    <r>
      <t>4)</t>
    </r>
    <r>
      <rPr>
        <i/>
        <sz val="8"/>
        <rFont val="Arial"/>
        <family val="2"/>
      </rPr>
      <t xml:space="preserve"> Inclusiv sanatorii de nevroze sau de neuropsihiatrie.</t>
    </r>
  </si>
  <si>
    <r>
      <t>5)</t>
    </r>
    <r>
      <rPr>
        <i/>
        <sz val="8"/>
        <rFont val="Arial"/>
        <family val="2"/>
      </rPr>
      <t>În numărul cabinetelor independente de medicină generală, cabinetelor independente de medicină de familie, cabinetelor stomatologice independente și cabinetelor medicale independente de specialitate nu sunt incluse cabinetele din structura altor tipuri de unități sanitare, cum ar fi: policlinici, societăți medicale civile, centre de diagnostic și tratament etc.</t>
    </r>
  </si>
  <si>
    <t>:' Date lipsă</t>
  </si>
  <si>
    <r>
      <t>Paturi în spitale și unități asimilate spitalelor</t>
    </r>
    <r>
      <rPr>
        <vertAlign val="superscript"/>
        <sz val="9"/>
        <rFont val="Arial"/>
        <family val="2"/>
      </rPr>
      <t xml:space="preserve"> 1)</t>
    </r>
  </si>
  <si>
    <r>
      <t>Paturi în sanatorii balneare</t>
    </r>
    <r>
      <rPr>
        <vertAlign val="superscript"/>
        <sz val="9"/>
        <rFont val="Arial"/>
        <family val="2"/>
      </rPr>
      <t xml:space="preserve"> 2)</t>
    </r>
  </si>
  <si>
    <r>
      <t>Paturi în preventorii</t>
    </r>
    <r>
      <rPr>
        <vertAlign val="superscript"/>
        <sz val="9"/>
        <rFont val="Arial"/>
        <family val="2"/>
      </rPr>
      <t xml:space="preserve"> 3)</t>
    </r>
  </si>
  <si>
    <r>
      <t>Paturi în sanatorii T.B.C.</t>
    </r>
    <r>
      <rPr>
        <vertAlign val="superscript"/>
        <sz val="9"/>
        <rFont val="Arial"/>
        <family val="2"/>
      </rPr>
      <t xml:space="preserve"> 3)</t>
    </r>
  </si>
  <si>
    <r>
      <t>Paturi în unităţi medico-sociale</t>
    </r>
    <r>
      <rPr>
        <vertAlign val="superscript"/>
        <sz val="9"/>
        <rFont val="Arial"/>
        <family val="2"/>
      </rPr>
      <t xml:space="preserve"> 3)</t>
    </r>
  </si>
  <si>
    <r>
      <t>1)</t>
    </r>
    <r>
      <rPr>
        <i/>
        <sz val="8"/>
        <rFont val="Arial"/>
        <family val="2"/>
      </rPr>
      <t xml:space="preserve"> Inclusiv centre de sănătate cu paturi de spital.</t>
    </r>
  </si>
  <si>
    <r>
      <t>2)</t>
    </r>
    <r>
      <rPr>
        <i/>
        <sz val="8"/>
        <rFont val="Arial"/>
        <family val="2"/>
      </rPr>
      <t xml:space="preserve"> Inclusiv sanatorii de nevroze sau de neuropsihiatrie.</t>
    </r>
  </si>
  <si>
    <r>
      <rPr>
        <i/>
        <vertAlign val="superscript"/>
        <sz val="8"/>
        <rFont val="Arial"/>
        <family val="2"/>
      </rPr>
      <t xml:space="preserve">3) </t>
    </r>
    <r>
      <rPr>
        <i/>
        <sz val="8"/>
        <rFont val="Arial"/>
        <family val="2"/>
      </rPr>
      <t>Unitățile aparțin de sectorul public; sectorul privat fiind inexistent la aceste categorii de unități.</t>
    </r>
  </si>
  <si>
    <t>Policlinici</t>
  </si>
  <si>
    <t>Centre de diagnostic si tratament</t>
  </si>
  <si>
    <t>Societate medicala civila</t>
  </si>
  <si>
    <t>Societate civila medicala de specialitate</t>
  </si>
  <si>
    <t>Puncte farmaceutice</t>
  </si>
  <si>
    <t xml:space="preserve">Farmacii </t>
  </si>
  <si>
    <r>
      <t>5. Rata şomajului</t>
    </r>
    <r>
      <rPr>
        <vertAlign val="superscript"/>
        <sz val="9"/>
        <rFont val="Arial"/>
        <family val="2"/>
      </rPr>
      <t>1)</t>
    </r>
    <r>
      <rPr>
        <b/>
        <sz val="9"/>
        <rFont val="Arial"/>
        <family val="2"/>
      </rPr>
      <t>, sexe (%)</t>
    </r>
  </si>
  <si>
    <r>
      <t xml:space="preserve">2) </t>
    </r>
    <r>
      <rPr>
        <i/>
        <sz val="8"/>
        <rFont val="Arial"/>
        <family val="2"/>
      </rPr>
      <t>Date provizorii.</t>
    </r>
  </si>
  <si>
    <r>
      <t xml:space="preserve"> </t>
    </r>
    <r>
      <rPr>
        <b/>
        <i/>
        <sz val="8"/>
        <rFont val="Arial"/>
        <family val="2"/>
      </rPr>
      <t>Sursa</t>
    </r>
    <r>
      <rPr>
        <i/>
        <sz val="8"/>
        <rFont val="Arial"/>
        <family val="2"/>
      </rPr>
      <t>: Agenţia Naţională pentru Ocuparea Forţei de Muncă.</t>
    </r>
  </si>
  <si>
    <t>ORGANIZAREA ADMINISTRATIVĂ A TERITORIULUI Judeţul Bistriţa-Năsăud, LA 31 DECEMBRIE 2024</t>
  </si>
  <si>
    <r>
      <t>40,7</t>
    </r>
    <r>
      <rPr>
        <vertAlign val="superscript"/>
        <sz val="9"/>
        <rFont val="Arial"/>
        <family val="2"/>
      </rPr>
      <t>1</t>
    </r>
    <r>
      <rPr>
        <vertAlign val="superscript"/>
        <sz val="9"/>
        <color theme="1"/>
        <rFont val="Arial"/>
        <family val="2"/>
      </rPr>
      <t>)</t>
    </r>
  </si>
  <si>
    <r>
      <t>41,1</t>
    </r>
    <r>
      <rPr>
        <vertAlign val="superscript"/>
        <sz val="9"/>
        <rFont val="Arial"/>
        <family val="2"/>
      </rPr>
      <t>2</t>
    </r>
    <r>
      <rPr>
        <vertAlign val="superscript"/>
        <sz val="9"/>
        <color theme="1"/>
        <rFont val="Arial"/>
        <family val="2"/>
      </rPr>
      <t>)</t>
    </r>
  </si>
  <si>
    <r>
      <t>2)</t>
    </r>
    <r>
      <rPr>
        <i/>
        <sz val="8"/>
        <rFont val="Arial"/>
        <family val="2"/>
      </rPr>
      <t xml:space="preserve"> Datele se refera la </t>
    </r>
    <r>
      <rPr>
        <b/>
        <i/>
        <sz val="8"/>
        <rFont val="Arial"/>
        <family val="2"/>
        <charset val="238"/>
      </rPr>
      <t>1 iulie 2024</t>
    </r>
    <r>
      <rPr>
        <i/>
        <sz val="8"/>
        <rFont val="Arial"/>
        <family val="2"/>
      </rPr>
      <t>.</t>
    </r>
  </si>
  <si>
    <r>
      <t xml:space="preserve"> Pentru calculul ratelor de nupţialitate și divorţialitate s-a utilizat populaţia după domiciliu la </t>
    </r>
    <r>
      <rPr>
        <b/>
        <i/>
        <sz val="8"/>
        <rFont val="Arial"/>
        <family val="2"/>
      </rPr>
      <t>1 iulie</t>
    </r>
    <r>
      <rPr>
        <i/>
        <sz val="8"/>
        <rFont val="Arial"/>
        <family val="2"/>
      </rPr>
      <t xml:space="preserve"> </t>
    </r>
    <r>
      <rPr>
        <b/>
        <i/>
        <sz val="8"/>
        <rFont val="Arial"/>
        <family val="2"/>
        <charset val="238"/>
      </rPr>
      <t>2023</t>
    </r>
    <r>
      <rPr>
        <i/>
        <sz val="8"/>
        <rFont val="Arial"/>
        <family val="2"/>
      </rPr>
      <t>.</t>
    </r>
  </si>
  <si>
    <r>
      <t xml:space="preserve">Pentru calculul ratelor de natalitate şi mortalitate  pentru anul </t>
    </r>
    <r>
      <rPr>
        <b/>
        <i/>
        <sz val="8"/>
        <rFont val="Arial"/>
        <family val="2"/>
      </rPr>
      <t>2024</t>
    </r>
    <r>
      <rPr>
        <i/>
        <sz val="8"/>
        <rFont val="Arial"/>
        <family val="2"/>
      </rPr>
      <t xml:space="preserve"> s-a utilizat populaţia rezidentă la </t>
    </r>
    <r>
      <rPr>
        <b/>
        <i/>
        <sz val="8"/>
        <rFont val="Arial"/>
        <family val="2"/>
      </rPr>
      <t>1 iulie.</t>
    </r>
  </si>
  <si>
    <r>
      <t xml:space="preserve"> Notă: </t>
    </r>
    <r>
      <rPr>
        <i/>
        <sz val="8"/>
        <rFont val="Arial"/>
        <family val="2"/>
      </rPr>
      <t xml:space="preserve">Pentru anul </t>
    </r>
    <r>
      <rPr>
        <b/>
        <i/>
        <sz val="8"/>
        <rFont val="Arial"/>
        <family val="2"/>
      </rPr>
      <t>2024</t>
    </r>
    <r>
      <rPr>
        <i/>
        <sz val="8"/>
        <rFont val="Arial"/>
        <family val="2"/>
      </rPr>
      <t xml:space="preserve">, ratele au fost calculate cu populaţia rezidentă la </t>
    </r>
    <r>
      <rPr>
        <b/>
        <i/>
        <sz val="8"/>
        <rFont val="Arial"/>
        <family val="2"/>
      </rPr>
      <t>1 ianuarie</t>
    </r>
    <r>
      <rPr>
        <i/>
        <sz val="8"/>
        <rFont val="Arial"/>
        <family val="2"/>
      </rPr>
      <t>.</t>
    </r>
  </si>
  <si>
    <r>
      <t>2024</t>
    </r>
    <r>
      <rPr>
        <vertAlign val="superscript"/>
        <sz val="9"/>
        <rFont val="Arial"/>
        <family val="2"/>
      </rPr>
      <t>2)</t>
    </r>
  </si>
  <si>
    <r>
      <t>(şomeri cu experienţă în muncă)</t>
    </r>
    <r>
      <rPr>
        <vertAlign val="superscript"/>
        <sz val="9"/>
        <rFont val="Arial"/>
        <family val="2"/>
      </rPr>
      <t>1)</t>
    </r>
  </si>
  <si>
    <r>
      <t>(şomeri fără experienţă în muncă)</t>
    </r>
    <r>
      <rPr>
        <vertAlign val="superscript"/>
        <sz val="9"/>
        <rFont val="Arial"/>
        <family val="2"/>
      </rPr>
      <t>2)</t>
    </r>
  </si>
  <si>
    <r>
      <t>1)</t>
    </r>
    <r>
      <rPr>
        <i/>
        <sz val="8"/>
        <rFont val="Arial"/>
        <family val="2"/>
      </rPr>
      <t xml:space="preserve"> Indemnizaţia de şomaj acordată persoanelor aflate în şomaj ca urmare a pierderii locului de muncă,</t>
    </r>
  </si>
  <si>
    <r>
      <t>2)</t>
    </r>
    <r>
      <rPr>
        <i/>
        <sz val="8"/>
        <rFont val="Arial"/>
        <family val="2"/>
      </rPr>
      <t xml:space="preserve"> Indemnizaţia de şomaj acordată absolvenţilor instituţiilor de învăţământ, conform art. 40 din Legea nr. 76/2002.</t>
    </r>
  </si>
  <si>
    <r>
      <rPr>
        <b/>
        <i/>
        <sz val="8"/>
        <rFont val="Arial"/>
        <family val="2"/>
      </rPr>
      <t>Sursa:</t>
    </r>
    <r>
      <rPr>
        <i/>
        <sz val="8"/>
        <rFont val="Arial"/>
        <family val="2"/>
      </rPr>
      <t xml:space="preserve"> Agenţia Naţională pentru Ocuparea Forţei de Muncă.</t>
    </r>
  </si>
  <si>
    <t>Cheltuieli anuale cu protectia socială a şomerilor</t>
  </si>
  <si>
    <r>
      <t>Instituţii şi companii de spectacole sau concerte (număr)</t>
    </r>
    <r>
      <rPr>
        <vertAlign val="superscript"/>
        <sz val="9"/>
        <rFont val="Arial"/>
        <family val="2"/>
      </rPr>
      <t>4)</t>
    </r>
    <r>
      <rPr>
        <sz val="9"/>
        <rFont val="Arial"/>
        <family val="2"/>
      </rPr>
      <t xml:space="preserve">  </t>
    </r>
  </si>
  <si>
    <r>
      <t>Muzee şi colecţii publice (număr)</t>
    </r>
    <r>
      <rPr>
        <vertAlign val="superscript"/>
        <sz val="9"/>
        <rFont val="Arial"/>
        <family val="2"/>
      </rPr>
      <t>5)</t>
    </r>
    <r>
      <rPr>
        <sz val="9"/>
        <rFont val="Arial"/>
        <family val="2"/>
      </rPr>
      <t xml:space="preserve"> </t>
    </r>
  </si>
  <si>
    <r>
      <t>Notă:</t>
    </r>
    <r>
      <rPr>
        <i/>
        <sz val="8"/>
        <rFont val="Arial"/>
        <family val="2"/>
      </rPr>
      <t xml:space="preserve"> Date rezultate din cercetări statistice infraanuale.</t>
    </r>
  </si>
  <si>
    <t xml:space="preserve">Locuinţe date în folosinţă după numărul camerelor </t>
  </si>
  <si>
    <t>MIŞCAREA NATURALĂ A POPULAŢIEI, ÎN ANUL 2024</t>
  </si>
  <si>
    <r>
      <t>de vârstă şcolară</t>
    </r>
    <r>
      <rPr>
        <vertAlign val="superscript"/>
        <sz val="9"/>
        <rFont val="Arial"/>
        <family val="2"/>
      </rPr>
      <t>1);2)</t>
    </r>
    <r>
      <rPr>
        <b/>
        <sz val="9"/>
        <rFont val="Arial"/>
        <family val="2"/>
      </rPr>
      <t xml:space="preserve"> (%)</t>
    </r>
  </si>
  <si>
    <r>
      <rPr>
        <b/>
        <sz val="9"/>
        <rFont val="Arial"/>
        <family val="2"/>
      </rPr>
      <t>69,5</t>
    </r>
    <r>
      <rPr>
        <vertAlign val="superscript"/>
        <sz val="9"/>
        <rFont val="Arial"/>
        <family val="2"/>
      </rPr>
      <t>3)</t>
    </r>
  </si>
  <si>
    <r>
      <rPr>
        <sz val="9"/>
        <rFont val="Arial"/>
        <family val="2"/>
      </rPr>
      <t>68,7</t>
    </r>
    <r>
      <rPr>
        <vertAlign val="superscript"/>
        <sz val="9"/>
        <rFont val="Arial"/>
        <family val="2"/>
      </rPr>
      <t>3)</t>
    </r>
  </si>
  <si>
    <r>
      <rPr>
        <sz val="9"/>
        <rFont val="Arial"/>
        <family val="2"/>
      </rPr>
      <t>70,3</t>
    </r>
    <r>
      <rPr>
        <vertAlign val="superscript"/>
        <sz val="9"/>
        <rFont val="Arial"/>
        <family val="2"/>
      </rPr>
      <t>3)</t>
    </r>
  </si>
  <si>
    <t xml:space="preserve"> Volume existente in biblioteci</t>
  </si>
  <si>
    <t xml:space="preserve"> Biblioteci</t>
  </si>
  <si>
    <t>Cititori activi la biblioteci</t>
  </si>
  <si>
    <t>Volume eliberate</t>
  </si>
  <si>
    <t>Sursa: INS - Cercetările statistice din domeniul culturii.</t>
  </si>
  <si>
    <t>Muzee si colectii publice</t>
  </si>
  <si>
    <t>Vizitatori in muzee si colectii publice</t>
  </si>
  <si>
    <t xml:space="preserve">Personalul angajat din muzee </t>
  </si>
  <si>
    <t>MUZEE - anul 2024</t>
  </si>
  <si>
    <t>BIBLIOTECI - anul 2024</t>
  </si>
  <si>
    <r>
      <t>Legenda:</t>
    </r>
    <r>
      <rPr>
        <sz val="8"/>
        <rFont val="Arial"/>
        <family val="2"/>
      </rPr>
      <t xml:space="preserve"> ':' - date lipsa; 'c' - date confidentiale; 9999,00 - normal - date definitive; </t>
    </r>
    <r>
      <rPr>
        <b/>
        <u/>
        <sz val="8"/>
        <color theme="1"/>
        <rFont val="Calibri"/>
        <family val="2"/>
        <scheme val="minor"/>
      </rPr>
      <t>9999,00 - ingrosat subliniat</t>
    </r>
    <r>
      <rPr>
        <sz val="8"/>
        <rFont val="Arial"/>
        <family val="2"/>
      </rPr>
      <t xml:space="preserve"> - date semidefinitive; </t>
    </r>
    <r>
      <rPr>
        <b/>
        <sz val="8"/>
        <color theme="1"/>
        <rFont val="Calibri"/>
        <family val="2"/>
        <scheme val="minor"/>
      </rPr>
      <t>9999,00 - ingrosat</t>
    </r>
    <r>
      <rPr>
        <sz val="8"/>
        <rFont val="Arial"/>
        <family val="2"/>
      </rPr>
      <t xml:space="preserve"> - date revizuite; </t>
    </r>
    <r>
      <rPr>
        <u/>
        <sz val="8"/>
        <color theme="1"/>
        <rFont val="Calibri"/>
        <family val="2"/>
        <scheme val="minor"/>
      </rPr>
      <t>9999,00 - subliniat</t>
    </r>
    <r>
      <rPr>
        <sz val="8"/>
        <rFont val="Arial"/>
        <family val="2"/>
      </rPr>
      <t xml:space="preserve"> - date provizorii </t>
    </r>
  </si>
  <si>
    <r>
      <t>2024</t>
    </r>
    <r>
      <rPr>
        <b/>
        <sz val="9"/>
        <rFont val="Calibri"/>
        <family val="2"/>
      </rPr>
      <t>¹⁾</t>
    </r>
  </si>
  <si>
    <r>
      <t xml:space="preserve">Sursa: </t>
    </r>
    <r>
      <rPr>
        <i/>
        <sz val="8"/>
        <rFont val="Arial"/>
        <family val="2"/>
      </rPr>
      <t xml:space="preserve">INS -,,Activitatea rețelei sanitare și de ocrotire a sănătății" în anul </t>
    </r>
    <r>
      <rPr>
        <b/>
        <i/>
        <sz val="8"/>
        <rFont val="Arial"/>
        <family val="2"/>
      </rPr>
      <t>2024</t>
    </r>
    <r>
      <rPr>
        <i/>
        <sz val="8"/>
        <rFont val="Arial"/>
        <family val="2"/>
      </rPr>
      <t>.</t>
    </r>
  </si>
  <si>
    <t>Câștigul salarial mediu net  în jud BN</t>
  </si>
  <si>
    <t xml:space="preserve">      ÎN ANUL ŞCOLAR 2023/2024</t>
  </si>
  <si>
    <t xml:space="preserve">      ÎN ANUL ŞCOLAR/UNIVERSITAR 2023/2024</t>
  </si>
  <si>
    <t>Principalele unităţi sanitare în județul Bistrița-Năsăud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</si>
</sst>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0"/>
    <numFmt numFmtId="167" formatCode="_(* #.##0.00_);_(* \(#.##0.00\);_(* &quot;-&quot;??_);_(@_)"/>
    <numFmt numFmtId="168" formatCode="_(&quot;$&quot;* #.##0.00_);_(&quot;$&quot;* \(#.##0.00\);_(&quot;$&quot;* &quot;-&quot;??_);_(@_)"/>
  </numFmts>
  <fonts count="97">
    <font>
      <sz val="10"/>
      <name val="Arial"/>
    </font>
    <font>
      <b/>
      <sz val="10"/>
      <name val="Arial"/>
      <family val="2"/>
    </font>
    <font>
      <sz val="9"/>
      <name val="Arial"/>
      <family val="2"/>
    </font>
    <font>
      <b/>
      <sz val="9"/>
      <name val="Arial"/>
      <family val="2"/>
    </font>
    <font>
      <b/>
      <vertAlign val="superscript"/>
      <sz val="9"/>
      <name val="Arial"/>
      <family val="2"/>
    </font>
    <font>
      <vertAlign val="superscript"/>
      <sz val="9"/>
      <name val="Arial"/>
      <family val="2"/>
    </font>
    <font>
      <i/>
      <sz val="8"/>
      <name val="Arial"/>
      <family val="2"/>
    </font>
    <font>
      <i/>
      <vertAlign val="superscript"/>
      <sz val="8"/>
      <name val="Arial"/>
      <family val="2"/>
    </font>
    <font>
      <b/>
      <i/>
      <sz val="8"/>
      <name val="Arial"/>
      <family val="2"/>
    </font>
    <font>
      <sz val="10"/>
      <name val="Arial"/>
      <family val="2"/>
    </font>
    <font>
      <sz val="8"/>
      <name val="Arial"/>
      <family val="2"/>
    </font>
    <font>
      <i/>
      <sz val="10"/>
      <name val="Arial"/>
      <family val="2"/>
    </font>
    <font>
      <b/>
      <sz val="8"/>
      <name val="Arial"/>
      <family val="2"/>
    </font>
    <font>
      <i/>
      <sz val="9"/>
      <name val="Arial"/>
      <family val="2"/>
    </font>
    <font>
      <sz val="10"/>
      <name val="Arial"/>
      <family val="2"/>
    </font>
    <font>
      <i/>
      <strike/>
      <vertAlign val="superscript"/>
      <sz val="8"/>
      <name val="Arial"/>
      <family val="2"/>
    </font>
    <font>
      <i/>
      <sz val="8"/>
      <name val="Arial"/>
      <family val="2"/>
      <charset val="238"/>
    </font>
    <font>
      <sz val="12"/>
      <name val="Arial"/>
      <family val="2"/>
    </font>
    <font>
      <u/>
      <sz val="10"/>
      <name val="Arial"/>
      <family val="2"/>
    </font>
    <font>
      <sz val="9"/>
      <name val="Arial"/>
      <family val="2"/>
      <charset val="238"/>
    </font>
    <font>
      <sz val="10"/>
      <name val="Arial"/>
      <family val="2"/>
      <charset val="238"/>
    </font>
    <font>
      <sz val="11"/>
      <name val="Calibri"/>
      <family val="2"/>
    </font>
    <font>
      <vertAlign val="superscript"/>
      <sz val="8"/>
      <name val="Arial"/>
      <family val="2"/>
    </font>
    <font>
      <b/>
      <i/>
      <sz val="8"/>
      <name val="Arial"/>
      <family val="2"/>
      <charset val="238"/>
    </font>
    <font>
      <b/>
      <sz val="11"/>
      <name val="Calibri"/>
      <family val="2"/>
    </font>
    <font>
      <b/>
      <sz val="11"/>
      <name val="Arial"/>
      <family val="2"/>
    </font>
    <font>
      <b/>
      <i/>
      <sz val="9"/>
      <name val="Arial"/>
      <family val="2"/>
    </font>
    <font>
      <sz val="8"/>
      <name val="Arial Narrow"/>
      <family val="2"/>
      <charset val="238"/>
    </font>
    <font>
      <b/>
      <sz val="8"/>
      <color rgb="FFFF0000"/>
      <name val="Arial"/>
      <family val="2"/>
    </font>
    <font>
      <b/>
      <sz val="8"/>
      <color rgb="FFFF0000"/>
      <name val="Arial Narrow"/>
      <family val="2"/>
      <charset val="238"/>
    </font>
    <font>
      <b/>
      <sz val="9"/>
      <color rgb="FFFF0000"/>
      <name val="Arial"/>
      <family val="2"/>
    </font>
    <font>
      <b/>
      <sz val="9"/>
      <name val="Arial"/>
      <family val="2"/>
      <charset val="238"/>
    </font>
    <font>
      <sz val="10"/>
      <name val="Calibri"/>
      <family val="2"/>
    </font>
    <font>
      <sz val="10"/>
      <name val="Times New Roman"/>
      <family val="1"/>
    </font>
    <font>
      <b/>
      <sz val="10"/>
      <name val="Arial"/>
      <family val="2"/>
      <charset val="238"/>
    </font>
    <font>
      <sz val="11"/>
      <name val="Verdana"/>
      <family val="2"/>
      <charset val="238"/>
    </font>
    <font>
      <sz val="11"/>
      <color indexed="8"/>
      <name val="Verdana"/>
      <family val="2"/>
      <charset val="238"/>
    </font>
    <font>
      <b/>
      <sz val="10"/>
      <name val="Arial CE"/>
      <charset val="238"/>
    </font>
    <font>
      <b/>
      <sz val="9"/>
      <name val="Arial Narrow"/>
      <family val="2"/>
      <charset val="238"/>
    </font>
    <font>
      <b/>
      <sz val="8"/>
      <name val="Arial"/>
      <family val="2"/>
      <charset val="238"/>
    </font>
    <font>
      <sz val="8"/>
      <name val="Arial"/>
      <family val="2"/>
      <charset val="238"/>
    </font>
    <font>
      <sz val="10"/>
      <name val="Calibri Light"/>
      <family val="2"/>
      <charset val="238"/>
    </font>
    <font>
      <sz val="11"/>
      <color theme="1"/>
      <name val="Calibri"/>
      <family val="2"/>
      <scheme val="minor"/>
    </font>
    <font>
      <sz val="9"/>
      <color indexed="8"/>
      <name val="Arial"/>
      <family val="2"/>
    </font>
    <font>
      <b/>
      <sz val="11"/>
      <color indexed="8"/>
      <name val="Calibri"/>
      <family val="2"/>
    </font>
    <font>
      <sz val="8"/>
      <name val="Arial Narrow"/>
      <family val="2"/>
    </font>
    <font>
      <b/>
      <sz val="8"/>
      <name val="Arial Narrow"/>
      <family val="2"/>
    </font>
    <font>
      <sz val="10"/>
      <color rgb="FFFF0000"/>
      <name val="Arial"/>
      <family val="2"/>
    </font>
    <font>
      <b/>
      <sz val="9"/>
      <color theme="1"/>
      <name val="Arial"/>
      <family val="2"/>
    </font>
    <font>
      <b/>
      <sz val="8"/>
      <name val="Arial Narrow"/>
      <family val="2"/>
      <charset val="238"/>
    </font>
    <font>
      <i/>
      <strike/>
      <sz val="9"/>
      <name val="Arial"/>
      <family val="2"/>
    </font>
    <font>
      <sz val="7"/>
      <name val="Arial Narrow"/>
      <family val="2"/>
    </font>
    <font>
      <i/>
      <sz val="7"/>
      <name val="Arial Narrow"/>
      <family val="2"/>
    </font>
    <font>
      <b/>
      <sz val="10"/>
      <name val="Arial"/>
      <family val="2"/>
    </font>
    <font>
      <sz val="9"/>
      <name val="Arial"/>
      <family val="2"/>
    </font>
    <font>
      <b/>
      <sz val="9"/>
      <name val="Arial"/>
      <family val="2"/>
    </font>
    <font>
      <i/>
      <sz val="9"/>
      <name val="Arial"/>
      <family val="2"/>
    </font>
    <font>
      <i/>
      <sz val="9"/>
      <name val="Arial"/>
      <family val="2"/>
      <charset val="238"/>
    </font>
    <font>
      <i/>
      <sz val="10"/>
      <name val="Arial"/>
      <family val="2"/>
    </font>
    <font>
      <i/>
      <vertAlign val="superscript"/>
      <sz val="9"/>
      <name val="Arial"/>
      <family val="2"/>
    </font>
    <font>
      <vertAlign val="superscript"/>
      <sz val="8"/>
      <name val="Arial Narrow"/>
      <family val="2"/>
    </font>
    <font>
      <vertAlign val="superscript"/>
      <sz val="9"/>
      <color theme="1"/>
      <name val="Arial"/>
      <family val="2"/>
    </font>
    <font>
      <sz val="12"/>
      <name val="Times New Roman"/>
      <family val="1"/>
    </font>
    <font>
      <sz val="8"/>
      <color rgb="FFFF0000"/>
      <name val="Arial"/>
      <family val="2"/>
    </font>
    <font>
      <b/>
      <sz val="10"/>
      <color rgb="FFFF0000"/>
      <name val="Arial"/>
      <family val="2"/>
    </font>
    <font>
      <sz val="9"/>
      <color rgb="FF2A2A2A"/>
      <name val="Roboto"/>
    </font>
    <font>
      <b/>
      <sz val="12"/>
      <color rgb="FF000000"/>
      <name val="Arial"/>
      <family val="2"/>
    </font>
    <font>
      <sz val="12"/>
      <color rgb="FF000000"/>
      <name val="Times New Roman"/>
      <family val="1"/>
    </font>
    <font>
      <sz val="9"/>
      <color rgb="FFFF0000"/>
      <name val="Arial"/>
      <family val="2"/>
    </font>
    <font>
      <sz val="11"/>
      <color rgb="FF000000"/>
      <name val="Verdana"/>
      <family val="2"/>
    </font>
    <font>
      <i/>
      <vertAlign val="superscript"/>
      <sz val="8"/>
      <color rgb="FFFF0000"/>
      <name val="Arial"/>
      <family val="2"/>
    </font>
    <font>
      <i/>
      <vertAlign val="superscript"/>
      <sz val="11"/>
      <name val="Arial"/>
      <family val="2"/>
    </font>
    <font>
      <b/>
      <sz val="10"/>
      <color rgb="FFFF0000"/>
      <name val="Arial"/>
      <family val="2"/>
      <charset val="238"/>
    </font>
    <font>
      <b/>
      <sz val="11"/>
      <color rgb="FFFF0000"/>
      <name val="Arial"/>
      <family val="2"/>
    </font>
    <font>
      <b/>
      <sz val="11"/>
      <color rgb="FFFF0000"/>
      <name val="Calibri"/>
      <family val="2"/>
    </font>
    <font>
      <b/>
      <i/>
      <sz val="10"/>
      <name val="Arial"/>
      <family val="2"/>
    </font>
    <font>
      <b/>
      <sz val="10"/>
      <name val="Arial CE"/>
      <family val="2"/>
      <charset val="238"/>
    </font>
    <font>
      <sz val="8"/>
      <color indexed="8"/>
      <name val="Arial Narrow"/>
      <family val="2"/>
    </font>
    <font>
      <b/>
      <i/>
      <sz val="11"/>
      <color indexed="8"/>
      <name val="Arial CE"/>
      <family val="2"/>
      <charset val="238"/>
    </font>
    <font>
      <b/>
      <sz val="8"/>
      <color indexed="8"/>
      <name val="Arial Narrow"/>
      <family val="2"/>
    </font>
    <font>
      <sz val="10"/>
      <name val="Arial"/>
      <family val="2"/>
      <charset val="1"/>
    </font>
    <font>
      <b/>
      <sz val="9"/>
      <color indexed="8"/>
      <name val="Arial Narrow"/>
      <family val="2"/>
    </font>
    <font>
      <sz val="9"/>
      <color indexed="8"/>
      <name val="Arial Narrow"/>
      <family val="2"/>
    </font>
    <font>
      <b/>
      <vertAlign val="superscript"/>
      <sz val="8"/>
      <name val="Arial Narrow"/>
      <family val="2"/>
    </font>
    <font>
      <b/>
      <vertAlign val="superscript"/>
      <sz val="8"/>
      <name val="Arial Narrow"/>
      <family val="2"/>
      <charset val="238"/>
    </font>
    <font>
      <b/>
      <sz val="9"/>
      <name val="Arial Narrow"/>
      <family val="2"/>
    </font>
    <font>
      <sz val="9"/>
      <name val="Arial Narrow"/>
      <family val="2"/>
    </font>
    <font>
      <b/>
      <vertAlign val="superscript"/>
      <sz val="9"/>
      <name val="Arial Narrow"/>
      <family val="2"/>
    </font>
    <font>
      <sz val="8"/>
      <name val="Arial CE"/>
      <family val="2"/>
      <charset val="238"/>
    </font>
    <font>
      <sz val="9"/>
      <color theme="1"/>
      <name val="Arial Narrow"/>
      <family val="2"/>
    </font>
    <font>
      <b/>
      <sz val="11"/>
      <color theme="1"/>
      <name val="Calibri"/>
      <family val="2"/>
      <scheme val="minor"/>
    </font>
    <font>
      <b/>
      <u/>
      <sz val="11"/>
      <color theme="1"/>
      <name val="Calibri"/>
      <family val="2"/>
      <scheme val="minor"/>
    </font>
    <font>
      <b/>
      <sz val="12"/>
      <name val="Arial Narrow"/>
      <family val="2"/>
    </font>
    <font>
      <b/>
      <u/>
      <sz val="8"/>
      <color theme="1"/>
      <name val="Calibri"/>
      <family val="2"/>
      <scheme val="minor"/>
    </font>
    <font>
      <b/>
      <sz val="8"/>
      <color theme="1"/>
      <name val="Calibri"/>
      <family val="2"/>
      <scheme val="minor"/>
    </font>
    <font>
      <u/>
      <sz val="8"/>
      <color theme="1"/>
      <name val="Calibri"/>
      <family val="2"/>
      <scheme val="minor"/>
    </font>
    <font>
      <b/>
      <sz val="9"/>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top/>
      <bottom style="thin">
        <color indexed="64"/>
      </bottom>
      <diagonal/>
    </border>
    <border>
      <left/>
      <right style="double">
        <color indexed="64"/>
      </right>
      <top style="double">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auto="1"/>
      </top>
      <bottom style="thin">
        <color auto="1"/>
      </bottom>
      <diagonal/>
    </border>
    <border>
      <left/>
      <right/>
      <top style="thin">
        <color auto="1"/>
      </top>
      <bottom style="thin">
        <color auto="1"/>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ck">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auto="1"/>
      </top>
      <bottom/>
      <diagonal/>
    </border>
    <border>
      <left style="double">
        <color indexed="64"/>
      </left>
      <right style="double">
        <color indexed="64"/>
      </right>
      <top/>
      <bottom/>
      <diagonal/>
    </border>
    <border>
      <left style="double">
        <color indexed="64"/>
      </left>
      <right style="double">
        <color indexed="64"/>
      </right>
      <top style="double">
        <color indexed="64"/>
      </top>
      <bottom style="thin">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auto="1"/>
      </top>
      <bottom style="thin">
        <color auto="1"/>
      </bottom>
      <diagonal/>
    </border>
  </borders>
  <cellStyleXfs count="15">
    <xf numFmtId="0" fontId="0" fillId="0" borderId="0" applyNumberFormat="0" applyFont="0" applyFill="0" applyBorder="0" applyAlignment="0" applyProtection="0">
      <alignment vertical="top"/>
    </xf>
    <xf numFmtId="0" fontId="14" fillId="0" borderId="0"/>
    <xf numFmtId="0" fontId="9" fillId="0" borderId="0"/>
    <xf numFmtId="0" fontId="9" fillId="0" borderId="0" applyNumberFormat="0" applyFont="0" applyFill="0" applyBorder="0" applyAlignment="0" applyProtection="0">
      <alignment vertical="top"/>
    </xf>
    <xf numFmtId="0" fontId="9" fillId="0" borderId="0"/>
    <xf numFmtId="167" fontId="9" fillId="0" borderId="0" applyFont="0" applyFill="0" applyBorder="0" applyAlignment="0" applyProtection="0"/>
    <xf numFmtId="0" fontId="42" fillId="0" borderId="0"/>
    <xf numFmtId="168" fontId="9" fillId="0" borderId="0" applyFont="0" applyFill="0" applyBorder="0" applyAlignment="0" applyProtection="0"/>
    <xf numFmtId="0" fontId="9" fillId="0" borderId="0"/>
    <xf numFmtId="0" fontId="9" fillId="0" borderId="0"/>
    <xf numFmtId="0" fontId="9" fillId="0" borderId="0"/>
    <xf numFmtId="0" fontId="9" fillId="0" borderId="0" applyFont="0"/>
    <xf numFmtId="0" fontId="9" fillId="0" borderId="0"/>
    <xf numFmtId="0" fontId="80" fillId="0" borderId="0"/>
    <xf numFmtId="0" fontId="9" fillId="0" borderId="0"/>
  </cellStyleXfs>
  <cellXfs count="752">
    <xf numFmtId="0" fontId="0" fillId="0" borderId="0" xfId="0" applyAlignment="1"/>
    <xf numFmtId="0" fontId="2" fillId="0" borderId="0" xfId="0" applyNumberFormat="1" applyFont="1" applyFill="1" applyBorder="1" applyAlignment="1" applyProtection="1">
      <alignment vertical="top"/>
    </xf>
    <xf numFmtId="0" fontId="2" fillId="0" borderId="1" xfId="0" applyNumberFormat="1" applyFont="1" applyFill="1" applyBorder="1" applyAlignment="1" applyProtection="1">
      <alignment vertical="top"/>
    </xf>
    <xf numFmtId="0" fontId="3" fillId="0" borderId="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left" vertical="top" indent="2"/>
    </xf>
    <xf numFmtId="0" fontId="3" fillId="0" borderId="2" xfId="0" applyNumberFormat="1" applyFont="1" applyFill="1" applyBorder="1" applyAlignment="1" applyProtection="1">
      <alignment horizontal="right" vertical="top" wrapText="1"/>
    </xf>
    <xf numFmtId="0" fontId="2" fillId="0" borderId="3" xfId="0" applyNumberFormat="1" applyFont="1" applyFill="1" applyBorder="1" applyAlignment="1" applyProtection="1">
      <alignment horizontal="left" vertical="top"/>
    </xf>
    <xf numFmtId="0" fontId="2" fillId="0" borderId="3" xfId="0" applyNumberFormat="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left" vertical="top" indent="2"/>
    </xf>
    <xf numFmtId="0" fontId="2" fillId="0" borderId="0"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6" fillId="0" borderId="0" xfId="0" applyNumberFormat="1" applyFont="1" applyFill="1" applyBorder="1" applyAlignment="1" applyProtection="1">
      <alignment vertical="top"/>
    </xf>
    <xf numFmtId="0" fontId="6"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vertical="top"/>
    </xf>
    <xf numFmtId="0" fontId="9" fillId="0" borderId="0" xfId="0" applyNumberFormat="1" applyFont="1" applyFill="1" applyBorder="1" applyAlignment="1" applyProtection="1">
      <alignment vertical="top"/>
    </xf>
    <xf numFmtId="0" fontId="2" fillId="0" borderId="1" xfId="0" applyFont="1" applyBorder="1" applyAlignment="1"/>
    <xf numFmtId="0" fontId="2" fillId="0" borderId="0" xfId="0" applyFont="1" applyAlignment="1"/>
    <xf numFmtId="0" fontId="2" fillId="0" borderId="0" xfId="0" applyFont="1" applyFill="1" applyBorder="1" applyAlignment="1"/>
    <xf numFmtId="0" fontId="2" fillId="0" borderId="0" xfId="0" applyFont="1" applyFill="1" applyAlignment="1"/>
    <xf numFmtId="0" fontId="2" fillId="0" borderId="2" xfId="0" applyFont="1" applyFill="1" applyBorder="1" applyAlignment="1"/>
    <xf numFmtId="0" fontId="3"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horizontal="left" vertical="top" indent="1"/>
    </xf>
    <xf numFmtId="0" fontId="3" fillId="0" borderId="0" xfId="0" applyNumberFormat="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indent="1"/>
    </xf>
    <xf numFmtId="0" fontId="8" fillId="0" borderId="0" xfId="0" applyNumberFormat="1" applyFont="1" applyFill="1" applyBorder="1" applyAlignment="1" applyProtection="1">
      <alignment vertical="top"/>
    </xf>
    <xf numFmtId="0" fontId="7" fillId="0" borderId="0" xfId="0" applyNumberFormat="1" applyFont="1" applyFill="1" applyBorder="1" applyAlignment="1" applyProtection="1">
      <alignment vertical="top"/>
    </xf>
    <xf numFmtId="0" fontId="9" fillId="0" borderId="0" xfId="0" applyFont="1" applyAlignment="1"/>
    <xf numFmtId="0" fontId="2" fillId="0" borderId="0" xfId="0" applyFont="1" applyBorder="1" applyAlignment="1"/>
    <xf numFmtId="0" fontId="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vertical="top"/>
    </xf>
    <xf numFmtId="0" fontId="3" fillId="0" borderId="0" xfId="0" applyNumberFormat="1" applyFont="1" applyFill="1" applyBorder="1" applyAlignment="1" applyProtection="1">
      <alignment horizontal="left"/>
    </xf>
    <xf numFmtId="0" fontId="3" fillId="0" borderId="3" xfId="0"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right" vertical="top"/>
      <protection locked="0"/>
    </xf>
    <xf numFmtId="0" fontId="11"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vertical="top"/>
    </xf>
    <xf numFmtId="0" fontId="3" fillId="0" borderId="5" xfId="0" applyNumberFormat="1" applyFont="1" applyFill="1" applyBorder="1" applyAlignment="1" applyProtection="1">
      <alignment vertical="top"/>
    </xf>
    <xf numFmtId="0" fontId="2" fillId="0" borderId="2" xfId="0" applyNumberFormat="1" applyFont="1" applyFill="1" applyBorder="1" applyAlignment="1" applyProtection="1">
      <alignment vertical="top"/>
    </xf>
    <xf numFmtId="0" fontId="13" fillId="0" borderId="0" xfId="0" applyNumberFormat="1" applyFont="1" applyFill="1" applyBorder="1" applyAlignment="1" applyProtection="1">
      <alignment vertical="top"/>
    </xf>
    <xf numFmtId="0" fontId="2" fillId="0" borderId="2"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3" fillId="0" borderId="5" xfId="0" applyNumberFormat="1" applyFont="1" applyFill="1" applyBorder="1" applyAlignment="1" applyProtection="1">
      <alignment horizontal="right"/>
    </xf>
    <xf numFmtId="0" fontId="1"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center"/>
    </xf>
    <xf numFmtId="0" fontId="10" fillId="0" borderId="1"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center" vertical="top"/>
    </xf>
    <xf numFmtId="0" fontId="2" fillId="0" borderId="2"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vertical="center"/>
    </xf>
    <xf numFmtId="0" fontId="3" fillId="0" borderId="3" xfId="0" applyNumberFormat="1" applyFont="1" applyFill="1" applyBorder="1" applyAlignment="1" applyProtection="1">
      <alignment horizontal="left"/>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right"/>
    </xf>
    <xf numFmtId="0" fontId="0" fillId="0" borderId="0" xfId="0" applyAlignment="1">
      <alignment horizontal="right" wrapText="1"/>
    </xf>
    <xf numFmtId="0" fontId="15" fillId="0" borderId="0" xfId="0" applyNumberFormat="1" applyFont="1" applyFill="1" applyBorder="1" applyAlignment="1" applyProtection="1">
      <alignment horizontal="left" vertical="top"/>
    </xf>
    <xf numFmtId="0" fontId="7" fillId="0" borderId="0" xfId="0" applyNumberFormat="1" applyFont="1" applyFill="1" applyBorder="1" applyAlignment="1" applyProtection="1">
      <alignment horizontal="left" vertical="top"/>
    </xf>
    <xf numFmtId="0" fontId="17" fillId="0" borderId="0" xfId="0" applyNumberFormat="1" applyFont="1" applyFill="1" applyBorder="1" applyAlignment="1" applyProtection="1">
      <alignment horizontal="right" vertical="top"/>
    </xf>
    <xf numFmtId="0" fontId="17" fillId="0" borderId="0" xfId="0" applyNumberFormat="1" applyFont="1" applyFill="1" applyBorder="1" applyAlignment="1" applyProtection="1">
      <alignment vertical="top"/>
    </xf>
    <xf numFmtId="0" fontId="12" fillId="0" borderId="0" xfId="0" applyNumberFormat="1" applyFont="1" applyFill="1" applyBorder="1" applyAlignment="1" applyProtection="1"/>
    <xf numFmtId="0" fontId="9" fillId="0" borderId="0" xfId="0" applyFont="1" applyAlignment="1">
      <alignment horizontal="right" vertical="center" wrapText="1"/>
    </xf>
    <xf numFmtId="0" fontId="18" fillId="0" borderId="0" xfId="0" applyFont="1" applyAlignment="1">
      <alignment horizontal="right" vertical="center" wrapText="1"/>
    </xf>
    <xf numFmtId="0" fontId="7" fillId="0" borderId="0" xfId="0" applyNumberFormat="1" applyFont="1" applyFill="1" applyBorder="1" applyAlignment="1" applyProtection="1"/>
    <xf numFmtId="0" fontId="2" fillId="0" borderId="5"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right" vertical="center"/>
    </xf>
    <xf numFmtId="0" fontId="2" fillId="0" borderId="0" xfId="0" quotePrefix="1" applyNumberFormat="1" applyFont="1" applyFill="1" applyBorder="1" applyAlignment="1" applyProtection="1">
      <alignment horizontal="left" vertical="top"/>
    </xf>
    <xf numFmtId="164" fontId="2" fillId="0" borderId="0" xfId="0" applyNumberFormat="1" applyFont="1" applyFill="1" applyBorder="1" applyAlignment="1" applyProtection="1">
      <alignment vertical="top"/>
    </xf>
    <xf numFmtId="0" fontId="2" fillId="0" borderId="0" xfId="0" quotePrefix="1" applyNumberFormat="1" applyFont="1" applyFill="1" applyBorder="1" applyAlignment="1" applyProtection="1">
      <alignment horizontal="right" vertical="top"/>
    </xf>
    <xf numFmtId="164" fontId="9" fillId="0" borderId="0" xfId="0" applyNumberFormat="1" applyFont="1" applyFill="1" applyBorder="1" applyAlignment="1" applyProtection="1">
      <alignment vertical="top"/>
    </xf>
    <xf numFmtId="164" fontId="11" fillId="0" borderId="0" xfId="0" applyNumberFormat="1" applyFont="1" applyFill="1" applyBorder="1" applyAlignment="1" applyProtection="1">
      <alignment vertical="top"/>
    </xf>
    <xf numFmtId="0" fontId="7"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left" vertical="top"/>
    </xf>
    <xf numFmtId="0" fontId="3" fillId="0" borderId="0" xfId="2" applyFont="1" applyAlignment="1">
      <alignment wrapText="1"/>
    </xf>
    <xf numFmtId="0" fontId="2" fillId="0" borderId="0" xfId="2" applyFont="1" applyAlignment="1">
      <alignment wrapText="1"/>
    </xf>
    <xf numFmtId="0" fontId="2" fillId="0" borderId="0" xfId="2" applyFont="1"/>
    <xf numFmtId="0" fontId="2" fillId="0" borderId="3" xfId="0" applyNumberFormat="1" applyFont="1" applyFill="1" applyBorder="1" applyAlignment="1" applyProtection="1">
      <alignment vertical="top"/>
    </xf>
    <xf numFmtId="0" fontId="7" fillId="0" borderId="0" xfId="0" applyNumberFormat="1" applyFont="1" applyFill="1" applyBorder="1" applyAlignment="1" applyProtection="1">
      <alignment vertical="center"/>
    </xf>
    <xf numFmtId="0" fontId="2" fillId="0" borderId="0" xfId="3" applyNumberFormat="1" applyFont="1" applyFill="1" applyBorder="1" applyAlignment="1" applyProtection="1">
      <alignment vertical="top"/>
    </xf>
    <xf numFmtId="0" fontId="3" fillId="0" borderId="0" xfId="3" applyNumberFormat="1" applyFont="1" applyFill="1" applyBorder="1" applyAlignment="1" applyProtection="1"/>
    <xf numFmtId="0" fontId="3" fillId="0" borderId="0" xfId="3" applyNumberFormat="1" applyFont="1" applyFill="1" applyBorder="1" applyAlignment="1" applyProtection="1">
      <alignment vertical="top"/>
    </xf>
    <xf numFmtId="0" fontId="2" fillId="0" borderId="0" xfId="3" applyNumberFormat="1" applyFont="1" applyFill="1" applyBorder="1" applyAlignment="1" applyProtection="1"/>
    <xf numFmtId="0" fontId="2" fillId="0" borderId="2" xfId="3"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center"/>
      <protection locked="0"/>
    </xf>
    <xf numFmtId="0" fontId="3" fillId="0" borderId="8"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8" xfId="0" applyNumberFormat="1" applyFont="1" applyFill="1" applyBorder="1" applyAlignment="1" applyProtection="1">
      <alignment horizontal="left"/>
    </xf>
    <xf numFmtId="0" fontId="2" fillId="0" borderId="8" xfId="0" applyNumberFormat="1" applyFont="1" applyFill="1" applyBorder="1" applyAlignment="1" applyProtection="1">
      <alignment horizontal="left"/>
    </xf>
    <xf numFmtId="0" fontId="6" fillId="0" borderId="0" xfId="0" applyFont="1" applyFill="1" applyAlignment="1">
      <alignment vertical="center" wrapText="1"/>
    </xf>
    <xf numFmtId="0" fontId="2" fillId="0" borderId="1" xfId="0" applyNumberFormat="1" applyFont="1" applyFill="1" applyBorder="1" applyAlignment="1" applyProtection="1">
      <alignment horizontal="left" vertical="top"/>
    </xf>
    <xf numFmtId="0" fontId="10" fillId="0" borderId="0"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left"/>
    </xf>
    <xf numFmtId="0" fontId="8"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right"/>
    </xf>
    <xf numFmtId="0" fontId="2" fillId="0" borderId="3" xfId="0" applyNumberFormat="1" applyFont="1" applyFill="1" applyBorder="1" applyAlignment="1" applyProtection="1">
      <alignment horizontal="left"/>
    </xf>
    <xf numFmtId="0" fontId="3"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xf>
    <xf numFmtId="0" fontId="2" fillId="0" borderId="0" xfId="0" applyFont="1" applyFill="1" applyBorder="1" applyAlignment="1">
      <alignment vertical="center"/>
    </xf>
    <xf numFmtId="0" fontId="2" fillId="0"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xf>
    <xf numFmtId="0" fontId="3" fillId="0" borderId="12" xfId="0" applyNumberFormat="1" applyFont="1" applyFill="1" applyBorder="1" applyAlignment="1" applyProtection="1">
      <alignment horizontal="right" vertical="center"/>
    </xf>
    <xf numFmtId="0" fontId="3" fillId="0" borderId="13" xfId="0" applyNumberFormat="1" applyFont="1" applyFill="1" applyBorder="1" applyAlignment="1" applyProtection="1">
      <alignment horizontal="right" vertical="center"/>
    </xf>
    <xf numFmtId="1" fontId="2" fillId="0" borderId="14" xfId="0" applyNumberFormat="1" applyFont="1" applyFill="1" applyBorder="1" applyAlignment="1" applyProtection="1">
      <alignment horizontal="right" vertical="center"/>
    </xf>
    <xf numFmtId="1" fontId="2" fillId="0" borderId="2"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vertical="center"/>
    </xf>
    <xf numFmtId="0" fontId="3" fillId="0" borderId="2" xfId="0" applyNumberFormat="1" applyFont="1" applyFill="1" applyBorder="1" applyAlignment="1" applyProtection="1">
      <alignment horizontal="left"/>
    </xf>
    <xf numFmtId="0" fontId="2" fillId="0" borderId="2" xfId="0" applyNumberFormat="1" applyFont="1" applyFill="1" applyBorder="1" applyAlignment="1" applyProtection="1"/>
    <xf numFmtId="0" fontId="3" fillId="0" borderId="2" xfId="0" applyNumberFormat="1" applyFont="1" applyFill="1" applyBorder="1" applyAlignment="1" applyProtection="1">
      <alignment horizontal="right"/>
    </xf>
    <xf numFmtId="1" fontId="9" fillId="0" borderId="0" xfId="0" applyNumberFormat="1" applyFont="1" applyFill="1" applyBorder="1" applyAlignment="1" applyProtection="1">
      <alignment vertical="top"/>
    </xf>
    <xf numFmtId="0" fontId="3" fillId="0"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vertical="center"/>
    </xf>
    <xf numFmtId="0" fontId="2" fillId="0" borderId="0" xfId="0" applyNumberFormat="1" applyFont="1" applyFill="1" applyBorder="1" applyAlignment="1" applyProtection="1"/>
    <xf numFmtId="0" fontId="3" fillId="0" borderId="0" xfId="0" applyNumberFormat="1" applyFont="1" applyFill="1" applyBorder="1" applyAlignment="1" applyProtection="1"/>
    <xf numFmtId="0" fontId="26" fillId="0" borderId="0" xfId="0" applyNumberFormat="1" applyFont="1" applyFill="1" applyBorder="1" applyAlignment="1" applyProtection="1">
      <alignment vertical="top"/>
    </xf>
    <xf numFmtId="0" fontId="26"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2" xfId="0" applyNumberFormat="1" applyFont="1" applyFill="1" applyBorder="1" applyAlignment="1" applyProtection="1">
      <alignment vertical="top"/>
    </xf>
    <xf numFmtId="0" fontId="13" fillId="0" borderId="2" xfId="0" applyNumberFormat="1" applyFont="1" applyFill="1" applyBorder="1" applyAlignment="1" applyProtection="1">
      <alignment vertical="center"/>
    </xf>
    <xf numFmtId="164" fontId="3" fillId="0" borderId="10"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vertical="center"/>
    </xf>
    <xf numFmtId="0" fontId="10" fillId="0" borderId="1" xfId="0" applyNumberFormat="1" applyFont="1" applyFill="1" applyBorder="1" applyAlignment="1" applyProtection="1">
      <alignment vertical="top"/>
    </xf>
    <xf numFmtId="0" fontId="27" fillId="0" borderId="0" xfId="0" applyFont="1" applyFill="1" applyBorder="1" applyAlignment="1" applyProtection="1">
      <alignment horizontal="right" vertical="center" indent="1"/>
    </xf>
    <xf numFmtId="0" fontId="23" fillId="0" borderId="0" xfId="0" applyNumberFormat="1" applyFont="1" applyFill="1" applyBorder="1" applyAlignment="1" applyProtection="1">
      <alignment vertical="top"/>
    </xf>
    <xf numFmtId="0" fontId="28" fillId="0" borderId="0" xfId="0" applyNumberFormat="1" applyFont="1" applyFill="1" applyBorder="1" applyAlignment="1" applyProtection="1">
      <alignment vertical="top"/>
    </xf>
    <xf numFmtId="0" fontId="29" fillId="0" borderId="0" xfId="0" applyFont="1" applyFill="1" applyBorder="1" applyAlignment="1" applyProtection="1">
      <alignment horizontal="right" vertical="center" indent="1"/>
    </xf>
    <xf numFmtId="0" fontId="30" fillId="0" borderId="0" xfId="0" applyNumberFormat="1" applyFont="1" applyFill="1" applyBorder="1" applyAlignment="1" applyProtection="1">
      <alignment vertical="top"/>
    </xf>
    <xf numFmtId="0" fontId="31" fillId="0" borderId="0" xfId="0" applyNumberFormat="1" applyFont="1" applyFill="1" applyBorder="1" applyAlignment="1" applyProtection="1">
      <alignment vertical="top"/>
    </xf>
    <xf numFmtId="0" fontId="19" fillId="0" borderId="0" xfId="0" applyNumberFormat="1" applyFont="1" applyFill="1" applyBorder="1" applyAlignment="1" applyProtection="1">
      <alignment vertical="top"/>
    </xf>
    <xf numFmtId="0" fontId="9" fillId="0" borderId="0" xfId="3" applyNumberFormat="1" applyFont="1" applyFill="1" applyBorder="1" applyAlignment="1" applyProtection="1">
      <alignment vertical="top"/>
    </xf>
    <xf numFmtId="0" fontId="2" fillId="0" borderId="1" xfId="3" applyNumberFormat="1" applyFont="1" applyFill="1" applyBorder="1" applyAlignment="1" applyProtection="1">
      <alignment vertical="top"/>
    </xf>
    <xf numFmtId="0" fontId="9" fillId="0" borderId="1" xfId="3" applyNumberFormat="1" applyFont="1" applyFill="1" applyBorder="1" applyAlignment="1" applyProtection="1">
      <alignment vertical="top"/>
    </xf>
    <xf numFmtId="0" fontId="9" fillId="0" borderId="2" xfId="3" applyNumberFormat="1" applyFont="1" applyFill="1" applyBorder="1" applyAlignment="1" applyProtection="1">
      <alignment vertical="top"/>
    </xf>
    <xf numFmtId="0" fontId="3" fillId="0" borderId="2" xfId="3" applyNumberFormat="1" applyFont="1" applyFill="1" applyBorder="1" applyAlignment="1" applyProtection="1">
      <alignment horizontal="right" vertical="center"/>
    </xf>
    <xf numFmtId="0" fontId="3" fillId="0" borderId="5" xfId="3" applyNumberFormat="1" applyFont="1" applyFill="1" applyBorder="1" applyAlignment="1" applyProtection="1">
      <alignment horizontal="right" vertical="center"/>
    </xf>
    <xf numFmtId="0" fontId="3" fillId="0" borderId="0" xfId="3" applyNumberFormat="1" applyFont="1" applyFill="1" applyBorder="1" applyAlignment="1" applyProtection="1">
      <alignment horizontal="right" vertical="center"/>
    </xf>
    <xf numFmtId="0" fontId="3" fillId="0" borderId="0" xfId="3" applyNumberFormat="1" applyFont="1" applyFill="1" applyBorder="1" applyAlignment="1" applyProtection="1">
      <alignment horizontal="left" vertical="top"/>
    </xf>
    <xf numFmtId="0" fontId="2" fillId="0" borderId="0" xfId="3" applyNumberFormat="1" applyFont="1" applyFill="1" applyBorder="1" applyAlignment="1" applyProtection="1">
      <alignment horizontal="right" vertical="top"/>
    </xf>
    <xf numFmtId="0" fontId="9" fillId="0" borderId="0" xfId="3" applyNumberFormat="1" applyFont="1" applyFill="1" applyBorder="1" applyAlignment="1" applyProtection="1">
      <alignment horizontal="right" vertical="top"/>
    </xf>
    <xf numFmtId="0" fontId="2" fillId="0" borderId="2" xfId="3" applyNumberFormat="1" applyFont="1" applyFill="1" applyBorder="1" applyAlignment="1" applyProtection="1">
      <alignment vertical="top"/>
    </xf>
    <xf numFmtId="0" fontId="2" fillId="0" borderId="2" xfId="3" applyNumberFormat="1" applyFont="1" applyFill="1" applyBorder="1" applyAlignment="1" applyProtection="1">
      <alignment horizontal="right" vertical="top"/>
    </xf>
    <xf numFmtId="0" fontId="7" fillId="0" borderId="0" xfId="3" applyNumberFormat="1" applyFont="1" applyFill="1" applyBorder="1" applyAlignment="1" applyProtection="1">
      <alignment vertical="center"/>
    </xf>
    <xf numFmtId="0" fontId="10" fillId="0" borderId="0" xfId="3" applyNumberFormat="1" applyFont="1" applyFill="1" applyBorder="1" applyAlignment="1" applyProtection="1">
      <alignment vertical="top"/>
    </xf>
    <xf numFmtId="0" fontId="6" fillId="0" borderId="0" xfId="3" applyNumberFormat="1" applyFont="1" applyFill="1" applyBorder="1" applyAlignment="1" applyProtection="1">
      <alignment vertical="center"/>
    </xf>
    <xf numFmtId="0" fontId="6" fillId="0" borderId="0" xfId="3" applyNumberFormat="1" applyFont="1" applyFill="1" applyBorder="1" applyAlignment="1" applyProtection="1">
      <alignment vertical="top"/>
    </xf>
    <xf numFmtId="0" fontId="2" fillId="0" borderId="2" xfId="3" applyNumberFormat="1" applyFont="1" applyFill="1" applyBorder="1" applyAlignment="1" applyProtection="1">
      <alignment horizontal="left" vertical="top"/>
    </xf>
    <xf numFmtId="0" fontId="3" fillId="0" borderId="3" xfId="3" applyNumberFormat="1" applyFont="1" applyFill="1" applyBorder="1" applyAlignment="1" applyProtection="1">
      <alignment horizontal="left"/>
    </xf>
    <xf numFmtId="0" fontId="3" fillId="0" borderId="3" xfId="3" applyNumberFormat="1" applyFont="1" applyFill="1" applyBorder="1" applyAlignment="1" applyProtection="1">
      <alignment horizontal="right"/>
    </xf>
    <xf numFmtId="0" fontId="1" fillId="0" borderId="0" xfId="3" applyNumberFormat="1" applyFont="1" applyFill="1" applyBorder="1" applyAlignment="1" applyProtection="1">
      <alignment vertical="top"/>
    </xf>
    <xf numFmtId="0" fontId="2" fillId="0" borderId="0" xfId="3" applyNumberFormat="1" applyFont="1" applyFill="1" applyBorder="1" applyAlignment="1" applyProtection="1">
      <alignment horizontal="left" vertical="top" indent="1"/>
    </xf>
    <xf numFmtId="0" fontId="2" fillId="0" borderId="0" xfId="3" applyNumberFormat="1" applyFont="1" applyFill="1" applyBorder="1" applyAlignment="1" applyProtection="1">
      <alignment horizontal="left" vertical="top"/>
    </xf>
    <xf numFmtId="0" fontId="8" fillId="0" borderId="0" xfId="3" applyNumberFormat="1" applyFont="1" applyFill="1" applyBorder="1" applyAlignment="1" applyProtection="1">
      <alignment vertical="center"/>
    </xf>
    <xf numFmtId="165" fontId="2" fillId="0" borderId="0" xfId="3" applyNumberFormat="1" applyFont="1" applyFill="1" applyBorder="1" applyAlignment="1" applyProtection="1">
      <alignment vertical="top"/>
    </xf>
    <xf numFmtId="164" fontId="3" fillId="0" borderId="0" xfId="3" applyNumberFormat="1" applyFont="1" applyFill="1" applyBorder="1" applyAlignment="1" applyProtection="1">
      <alignment vertical="top"/>
    </xf>
    <xf numFmtId="0" fontId="3" fillId="0" borderId="0" xfId="3" applyNumberFormat="1" applyFont="1" applyFill="1" applyBorder="1" applyAlignment="1" applyProtection="1">
      <alignment vertical="top" wrapText="1"/>
    </xf>
    <xf numFmtId="164" fontId="2" fillId="0" borderId="0" xfId="3" applyNumberFormat="1" applyFont="1" applyFill="1" applyBorder="1" applyAlignment="1" applyProtection="1">
      <alignment vertical="top"/>
    </xf>
    <xf numFmtId="164" fontId="2" fillId="0" borderId="0" xfId="3" applyNumberFormat="1" applyFont="1" applyAlignment="1" applyProtection="1"/>
    <xf numFmtId="164" fontId="3" fillId="0" borderId="0" xfId="3" applyNumberFormat="1" applyFont="1" applyAlignment="1" applyProtection="1"/>
    <xf numFmtId="164" fontId="2" fillId="0" borderId="2" xfId="3" applyNumberFormat="1" applyFont="1" applyBorder="1" applyAlignment="1" applyProtection="1"/>
    <xf numFmtId="164" fontId="2" fillId="0" borderId="0" xfId="3" applyNumberFormat="1" applyFont="1" applyBorder="1" applyAlignment="1" applyProtection="1"/>
    <xf numFmtId="164" fontId="2" fillId="0" borderId="0" xfId="3" applyNumberFormat="1" applyFont="1" applyAlignment="1" applyProtection="1">
      <alignment horizontal="right"/>
    </xf>
    <xf numFmtId="0" fontId="2" fillId="0" borderId="2" xfId="3" applyNumberFormat="1" applyFont="1" applyFill="1" applyBorder="1" applyAlignment="1" applyProtection="1">
      <alignment horizontal="left" vertical="center"/>
    </xf>
    <xf numFmtId="0" fontId="3" fillId="0" borderId="2" xfId="3" applyNumberFormat="1" applyFont="1" applyFill="1" applyBorder="1" applyAlignment="1" applyProtection="1">
      <alignment horizontal="right"/>
    </xf>
    <xf numFmtId="0" fontId="2" fillId="0" borderId="0" xfId="3" applyNumberFormat="1" applyFont="1" applyFill="1" applyBorder="1" applyAlignment="1" applyProtection="1">
      <alignment horizontal="left"/>
    </xf>
    <xf numFmtId="0" fontId="9" fillId="0" borderId="0" xfId="3" applyNumberFormat="1" applyFont="1" applyFill="1" applyBorder="1" applyAlignment="1" applyProtection="1"/>
    <xf numFmtId="0" fontId="2" fillId="0" borderId="3" xfId="3" applyNumberFormat="1" applyFont="1" applyFill="1" applyBorder="1" applyAlignment="1" applyProtection="1">
      <alignment vertical="top"/>
    </xf>
    <xf numFmtId="0" fontId="6" fillId="0" borderId="0" xfId="3" applyNumberFormat="1" applyFont="1" applyFill="1" applyBorder="1" applyAlignment="1" applyProtection="1">
      <alignment vertical="center" wrapText="1"/>
    </xf>
    <xf numFmtId="0" fontId="12" fillId="0" borderId="0" xfId="3" applyNumberFormat="1" applyFont="1" applyFill="1" applyBorder="1" applyAlignment="1" applyProtection="1">
      <alignment vertical="top"/>
    </xf>
    <xf numFmtId="0" fontId="3" fillId="0" borderId="1"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right"/>
    </xf>
    <xf numFmtId="1" fontId="9" fillId="0" borderId="0" xfId="3" applyNumberFormat="1" applyFont="1" applyFill="1" applyBorder="1" applyAlignment="1" applyProtection="1">
      <alignment vertical="top"/>
    </xf>
    <xf numFmtId="164" fontId="9" fillId="0" borderId="0" xfId="3" applyNumberFormat="1" applyFont="1" applyFill="1" applyBorder="1" applyAlignment="1" applyProtection="1">
      <alignment vertical="top"/>
    </xf>
    <xf numFmtId="0" fontId="2" fillId="0" borderId="0" xfId="3" applyNumberFormat="1" applyFont="1" applyFill="1" applyBorder="1" applyAlignment="1" applyProtection="1">
      <alignment horizontal="right"/>
    </xf>
    <xf numFmtId="0" fontId="9" fillId="0" borderId="3" xfId="3"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0" fontId="32" fillId="0" borderId="0" xfId="3" applyFont="1" applyBorder="1" applyAlignment="1">
      <alignment vertical="justify" wrapText="1"/>
    </xf>
    <xf numFmtId="0" fontId="3" fillId="0" borderId="0" xfId="3" applyNumberFormat="1" applyFont="1" applyFill="1" applyBorder="1" applyAlignment="1" applyProtection="1">
      <alignment horizontal="left"/>
    </xf>
    <xf numFmtId="0" fontId="24" fillId="0" borderId="0" xfId="3" applyFont="1" applyBorder="1" applyAlignment="1">
      <alignment horizontal="center" vertical="center" wrapText="1"/>
    </xf>
    <xf numFmtId="0" fontId="9" fillId="0" borderId="0" xfId="3" applyFont="1" applyAlignment="1"/>
    <xf numFmtId="0" fontId="1" fillId="0" borderId="0" xfId="3" applyNumberFormat="1" applyFont="1" applyFill="1" applyBorder="1" applyAlignment="1" applyProtection="1">
      <alignment horizontal="center" vertical="top"/>
    </xf>
    <xf numFmtId="1" fontId="2" fillId="0" borderId="0" xfId="3" applyNumberFormat="1" applyFont="1" applyFill="1" applyBorder="1" applyAlignment="1" applyProtection="1">
      <alignment vertical="top"/>
    </xf>
    <xf numFmtId="0" fontId="9" fillId="0" borderId="0" xfId="3" applyFont="1" applyBorder="1" applyAlignment="1">
      <alignment horizontal="center" wrapText="1"/>
    </xf>
    <xf numFmtId="164" fontId="24" fillId="0" borderId="0" xfId="3" applyNumberFormat="1" applyFont="1" applyFill="1" applyBorder="1" applyAlignment="1">
      <alignment horizontal="center" vertical="center" wrapText="1"/>
    </xf>
    <xf numFmtId="0" fontId="2" fillId="0" borderId="2" xfId="3" applyNumberFormat="1" applyFont="1" applyFill="1" applyBorder="1" applyAlignment="1" applyProtection="1">
      <alignment horizontal="left" vertical="top" indent="1"/>
    </xf>
    <xf numFmtId="0" fontId="10" fillId="0" borderId="0" xfId="3" applyNumberFormat="1" applyFont="1" applyFill="1" applyBorder="1" applyAlignment="1" applyProtection="1">
      <alignment vertical="center"/>
    </xf>
    <xf numFmtId="0" fontId="9" fillId="0" borderId="0" xfId="3" applyNumberFormat="1" applyFont="1" applyFill="1" applyBorder="1" applyAlignment="1" applyProtection="1">
      <alignment vertical="center"/>
    </xf>
    <xf numFmtId="0" fontId="33" fillId="0" borderId="0" xfId="3" applyFont="1" applyAlignment="1">
      <alignment vertical="center"/>
    </xf>
    <xf numFmtId="0" fontId="3" fillId="0" borderId="0" xfId="3" applyNumberFormat="1" applyFont="1" applyFill="1" applyBorder="1" applyAlignment="1" applyProtection="1">
      <alignment horizontal="right" vertical="top"/>
    </xf>
    <xf numFmtId="0" fontId="3" fillId="0" borderId="2" xfId="3" applyNumberFormat="1" applyFont="1" applyFill="1" applyBorder="1" applyAlignment="1" applyProtection="1">
      <alignment horizontal="right" vertical="top"/>
    </xf>
    <xf numFmtId="0" fontId="2" fillId="0" borderId="3" xfId="3" applyNumberFormat="1" applyFont="1" applyFill="1" applyBorder="1" applyAlignment="1" applyProtection="1">
      <alignment horizontal="left" vertical="top"/>
    </xf>
    <xf numFmtId="0" fontId="3" fillId="0" borderId="0" xfId="3" applyNumberFormat="1" applyFont="1" applyFill="1" applyBorder="1" applyAlignment="1" applyProtection="1">
      <alignment horizontal="left" vertical="top" indent="1"/>
    </xf>
    <xf numFmtId="0" fontId="3" fillId="0" borderId="0" xfId="3" applyNumberFormat="1" applyFont="1" applyFill="1" applyBorder="1" applyAlignment="1" applyProtection="1">
      <alignment horizontal="left" vertical="top" indent="2"/>
    </xf>
    <xf numFmtId="0" fontId="2" fillId="0" borderId="0" xfId="3" applyFont="1" applyFill="1" applyBorder="1" applyAlignment="1" applyProtection="1">
      <alignment vertical="top"/>
    </xf>
    <xf numFmtId="0" fontId="13" fillId="0" borderId="0" xfId="3" applyNumberFormat="1" applyFont="1" applyFill="1" applyBorder="1" applyAlignment="1" applyProtection="1">
      <alignment horizontal="left" vertical="top" indent="1"/>
    </xf>
    <xf numFmtId="0" fontId="13" fillId="0" borderId="0" xfId="3" applyNumberFormat="1" applyFont="1" applyFill="1" applyBorder="1" applyAlignment="1" applyProtection="1">
      <alignment horizontal="right" vertical="top"/>
    </xf>
    <xf numFmtId="0" fontId="13" fillId="0" borderId="0" xfId="3" applyNumberFormat="1" applyFont="1" applyFill="1" applyBorder="1" applyAlignment="1" applyProtection="1">
      <alignment vertical="top"/>
    </xf>
    <xf numFmtId="0" fontId="7" fillId="0" borderId="0" xfId="3" applyNumberFormat="1" applyFont="1" applyFill="1" applyBorder="1" applyAlignment="1" applyProtection="1">
      <alignment vertical="top"/>
    </xf>
    <xf numFmtId="0" fontId="7" fillId="0" borderId="0" xfId="3" applyNumberFormat="1" applyFont="1" applyFill="1" applyBorder="1" applyAlignment="1" applyProtection="1">
      <alignment vertical="top" wrapText="1"/>
    </xf>
    <xf numFmtId="0" fontId="1" fillId="0" borderId="0" xfId="3" applyNumberFormat="1" applyFont="1" applyFill="1" applyBorder="1" applyAlignment="1" applyProtection="1"/>
    <xf numFmtId="0" fontId="10" fillId="0" borderId="1" xfId="3" applyNumberFormat="1" applyFont="1" applyFill="1" applyBorder="1" applyAlignment="1" applyProtection="1">
      <alignment horizontal="left" vertical="top"/>
    </xf>
    <xf numFmtId="0" fontId="3" fillId="0" borderId="0" xfId="3" applyNumberFormat="1" applyFont="1" applyFill="1" applyBorder="1" applyAlignment="1" applyProtection="1">
      <alignment horizontal="center"/>
    </xf>
    <xf numFmtId="164" fontId="35" fillId="0" borderId="0" xfId="3" applyNumberFormat="1" applyFont="1" applyFill="1" applyBorder="1" applyAlignment="1" applyProtection="1">
      <alignment vertical="top"/>
    </xf>
    <xf numFmtId="1" fontId="3" fillId="0" borderId="0" xfId="3" applyNumberFormat="1" applyFont="1" applyFill="1" applyAlignment="1"/>
    <xf numFmtId="1" fontId="35" fillId="0" borderId="0" xfId="3" applyNumberFormat="1" applyFont="1" applyFill="1" applyBorder="1" applyAlignment="1" applyProtection="1">
      <alignment vertical="top"/>
    </xf>
    <xf numFmtId="0" fontId="20" fillId="0" borderId="0" xfId="3" applyNumberFormat="1" applyFont="1" applyFill="1" applyBorder="1" applyAlignment="1" applyProtection="1">
      <alignment horizontal="right" vertical="top"/>
    </xf>
    <xf numFmtId="1" fontId="3" fillId="0" borderId="0" xfId="3" applyNumberFormat="1" applyFont="1" applyFill="1" applyBorder="1" applyAlignment="1" applyProtection="1">
      <alignment vertical="top"/>
    </xf>
    <xf numFmtId="0" fontId="31" fillId="0" borderId="0" xfId="3" applyNumberFormat="1" applyFont="1" applyFill="1" applyBorder="1" applyAlignment="1" applyProtection="1">
      <alignment horizontal="right"/>
    </xf>
    <xf numFmtId="166" fontId="9" fillId="0" borderId="0" xfId="3" applyNumberFormat="1" applyFont="1" applyFill="1" applyBorder="1" applyAlignment="1" applyProtection="1">
      <alignment vertical="top"/>
    </xf>
    <xf numFmtId="0" fontId="7" fillId="0" borderId="0" xfId="3" applyNumberFormat="1" applyFont="1" applyFill="1" applyBorder="1" applyAlignment="1" applyProtection="1"/>
    <xf numFmtId="1" fontId="13" fillId="0" borderId="0" xfId="3" applyNumberFormat="1" applyFont="1" applyFill="1" applyBorder="1" applyAlignment="1" applyProtection="1">
      <alignment vertical="top"/>
    </xf>
    <xf numFmtId="0" fontId="35" fillId="0" borderId="0" xfId="3" applyFont="1" applyFill="1" applyBorder="1" applyAlignment="1">
      <alignment horizontal="right" vertical="center" wrapText="1"/>
    </xf>
    <xf numFmtId="0" fontId="35" fillId="0" borderId="0" xfId="3" applyFont="1" applyFill="1" applyBorder="1" applyAlignment="1"/>
    <xf numFmtId="0" fontId="8" fillId="0" borderId="0" xfId="3" applyNumberFormat="1" applyFont="1" applyFill="1" applyBorder="1" applyAlignment="1" applyProtection="1"/>
    <xf numFmtId="0" fontId="6" fillId="0" borderId="0" xfId="3" applyNumberFormat="1" applyFont="1" applyFill="1" applyBorder="1" applyAlignment="1" applyProtection="1"/>
    <xf numFmtId="0" fontId="24" fillId="0" borderId="0" xfId="3" applyFont="1" applyAlignment="1"/>
    <xf numFmtId="0" fontId="21" fillId="0" borderId="0" xfId="3" applyFont="1" applyAlignment="1"/>
    <xf numFmtId="1" fontId="1" fillId="0" borderId="0" xfId="3" applyNumberFormat="1" applyFont="1" applyFill="1" applyBorder="1" applyAlignment="1" applyProtection="1">
      <alignment vertical="top"/>
    </xf>
    <xf numFmtId="0" fontId="9" fillId="0" borderId="0" xfId="3" applyNumberFormat="1" applyFont="1" applyFill="1" applyBorder="1" applyAlignment="1" applyProtection="1">
      <alignment horizontal="center" vertical="center"/>
    </xf>
    <xf numFmtId="0" fontId="35" fillId="0" borderId="0" xfId="3" applyFont="1" applyFill="1" applyBorder="1" applyAlignment="1">
      <alignment horizontal="center" vertical="center"/>
    </xf>
    <xf numFmtId="0" fontId="6" fillId="0" borderId="0" xfId="3" applyFont="1" applyAlignment="1">
      <alignment vertical="center"/>
    </xf>
    <xf numFmtId="0" fontId="6" fillId="0" borderId="0" xfId="3" applyFont="1" applyFill="1" applyAlignment="1">
      <alignment vertical="center"/>
    </xf>
    <xf numFmtId="0" fontId="25" fillId="0" borderId="0" xfId="3" applyNumberFormat="1" applyFont="1" applyFill="1" applyBorder="1" applyAlignment="1" applyProtection="1">
      <alignment vertical="top"/>
    </xf>
    <xf numFmtId="0" fontId="25" fillId="0" borderId="0" xfId="3" applyNumberFormat="1" applyFont="1" applyFill="1" applyBorder="1" applyAlignment="1" applyProtection="1">
      <alignment horizontal="center" vertical="top"/>
    </xf>
    <xf numFmtId="0" fontId="2" fillId="0" borderId="1" xfId="3" applyNumberFormat="1" applyFont="1" applyFill="1" applyBorder="1" applyAlignment="1" applyProtection="1">
      <alignment horizontal="right" vertical="top"/>
    </xf>
    <xf numFmtId="0" fontId="2" fillId="0" borderId="5" xfId="3" applyNumberFormat="1" applyFont="1" applyFill="1" applyBorder="1" applyAlignment="1" applyProtection="1">
      <alignment horizontal="left" vertical="center"/>
    </xf>
    <xf numFmtId="0" fontId="3" fillId="0" borderId="0" xfId="3" applyNumberFormat="1" applyFont="1" applyFill="1" applyBorder="1" applyAlignment="1" applyProtection="1">
      <alignment horizontal="left" vertical="center"/>
    </xf>
    <xf numFmtId="164" fontId="3" fillId="0" borderId="0" xfId="3" applyNumberFormat="1" applyFont="1" applyFill="1" applyBorder="1" applyAlignment="1" applyProtection="1">
      <alignment horizontal="right"/>
    </xf>
    <xf numFmtId="1" fontId="9" fillId="0" borderId="0" xfId="3" applyNumberFormat="1" applyFont="1" applyAlignment="1"/>
    <xf numFmtId="0" fontId="2" fillId="0" borderId="0" xfId="3" applyNumberFormat="1" applyFont="1" applyFill="1" applyBorder="1" applyAlignment="1" applyProtection="1">
      <alignment horizontal="left" vertical="top" wrapText="1"/>
    </xf>
    <xf numFmtId="0" fontId="34" fillId="0" borderId="0" xfId="3" applyNumberFormat="1" applyFont="1" applyFill="1" applyBorder="1" applyAlignment="1" applyProtection="1">
      <alignment vertical="top"/>
    </xf>
    <xf numFmtId="0" fontId="36" fillId="0" borderId="0" xfId="3" applyFont="1" applyAlignment="1"/>
    <xf numFmtId="0" fontId="37" fillId="0" borderId="0" xfId="3" applyFont="1" applyFill="1" applyAlignment="1">
      <alignment horizontal="right" vertical="top" wrapText="1"/>
    </xf>
    <xf numFmtId="0" fontId="1" fillId="0" borderId="0" xfId="3" applyFont="1" applyFill="1" applyAlignment="1">
      <alignment horizontal="right"/>
    </xf>
    <xf numFmtId="0" fontId="38" fillId="0" borderId="0" xfId="3" applyNumberFormat="1" applyFont="1" applyFill="1" applyBorder="1" applyAlignment="1" applyProtection="1">
      <alignment vertical="top"/>
    </xf>
    <xf numFmtId="0" fontId="39" fillId="0" borderId="0" xfId="3" applyNumberFormat="1" applyFont="1" applyFill="1" applyBorder="1" applyAlignment="1" applyProtection="1">
      <alignment vertical="top"/>
    </xf>
    <xf numFmtId="0" fontId="19" fillId="0" borderId="0" xfId="3" applyNumberFormat="1" applyFont="1" applyFill="1" applyBorder="1" applyAlignment="1" applyProtection="1">
      <alignment horizontal="right" vertical="top"/>
    </xf>
    <xf numFmtId="0" fontId="10" fillId="0" borderId="0" xfId="3" applyNumberFormat="1" applyFont="1" applyFill="1" applyBorder="1" applyAlignment="1" applyProtection="1">
      <alignment horizontal="right" vertical="top"/>
    </xf>
    <xf numFmtId="0" fontId="7" fillId="0" borderId="0" xfId="3" applyNumberFormat="1" applyFont="1" applyFill="1" applyBorder="1" applyAlignment="1" applyProtection="1">
      <alignment horizontal="left"/>
    </xf>
    <xf numFmtId="0" fontId="40" fillId="0" borderId="0" xfId="3" applyNumberFormat="1" applyFont="1" applyFill="1" applyBorder="1" applyAlignment="1" applyProtection="1">
      <alignment vertical="top"/>
    </xf>
    <xf numFmtId="0" fontId="41" fillId="0" borderId="0" xfId="3" applyNumberFormat="1" applyFont="1" applyFill="1" applyBorder="1" applyAlignment="1" applyProtection="1">
      <alignment horizontal="right" vertical="top"/>
    </xf>
    <xf numFmtId="0" fontId="41" fillId="0" borderId="0" xfId="3" applyNumberFormat="1" applyFont="1" applyFill="1" applyBorder="1" applyAlignment="1" applyProtection="1">
      <alignment vertical="top"/>
    </xf>
    <xf numFmtId="0" fontId="6" fillId="0" borderId="0" xfId="3" applyNumberFormat="1" applyFont="1" applyFill="1" applyBorder="1" applyAlignment="1" applyProtection="1">
      <alignment vertical="top" wrapText="1"/>
    </xf>
    <xf numFmtId="0" fontId="20" fillId="0" borderId="0" xfId="3" applyNumberFormat="1" applyFont="1" applyFill="1" applyBorder="1" applyAlignment="1" applyProtection="1">
      <alignment vertical="top"/>
    </xf>
    <xf numFmtId="0" fontId="34" fillId="0" borderId="0" xfId="3" applyNumberFormat="1" applyFont="1" applyFill="1" applyBorder="1" applyAlignment="1" applyProtection="1">
      <alignment horizontal="center" vertical="top"/>
    </xf>
    <xf numFmtId="164" fontId="2" fillId="0" borderId="0" xfId="3" applyNumberFormat="1" applyFont="1" applyFill="1" applyBorder="1" applyAlignment="1" applyProtection="1"/>
    <xf numFmtId="0" fontId="3" fillId="0" borderId="2" xfId="3" applyNumberFormat="1" applyFont="1" applyFill="1" applyBorder="1" applyAlignment="1" applyProtection="1">
      <alignment horizontal="left" vertical="top"/>
    </xf>
    <xf numFmtId="0" fontId="3" fillId="0" borderId="2" xfId="3" applyNumberFormat="1" applyFont="1" applyFill="1" applyBorder="1" applyAlignment="1" applyProtection="1">
      <alignment horizontal="left"/>
    </xf>
    <xf numFmtId="0" fontId="2" fillId="0" borderId="3" xfId="3" applyNumberFormat="1" applyFont="1" applyFill="1" applyBorder="1" applyAlignment="1" applyProtection="1">
      <alignment horizontal="left"/>
    </xf>
    <xf numFmtId="0" fontId="22" fillId="0" borderId="0" xfId="3" applyNumberFormat="1" applyFont="1" applyFill="1" applyBorder="1" applyAlignment="1" applyProtection="1">
      <alignment vertical="center"/>
    </xf>
    <xf numFmtId="0" fontId="31" fillId="0" borderId="2" xfId="3" applyNumberFormat="1" applyFont="1" applyFill="1" applyBorder="1" applyAlignment="1" applyProtection="1">
      <alignment horizontal="right" vertical="top"/>
    </xf>
    <xf numFmtId="0" fontId="43" fillId="0" borderId="0" xfId="6" applyFont="1"/>
    <xf numFmtId="0" fontId="3" fillId="0" borderId="0" xfId="3" applyNumberFormat="1" applyFont="1" applyFill="1" applyBorder="1" applyAlignment="1" applyProtection="1">
      <alignment horizontal="center" vertical="top"/>
    </xf>
    <xf numFmtId="0" fontId="3" fillId="0" borderId="3" xfId="3" applyNumberFormat="1" applyFont="1" applyFill="1" applyBorder="1" applyAlignment="1" applyProtection="1">
      <alignment horizontal="left" vertical="top"/>
    </xf>
    <xf numFmtId="0" fontId="2" fillId="0" borderId="0" xfId="3" applyFont="1" applyFill="1" applyAlignment="1" applyProtection="1">
      <alignment horizontal="right" vertical="center"/>
      <protection locked="0"/>
    </xf>
    <xf numFmtId="0" fontId="10" fillId="0" borderId="1" xfId="3" applyNumberFormat="1" applyFont="1" applyFill="1" applyBorder="1" applyAlignment="1" applyProtection="1">
      <alignment vertical="top"/>
    </xf>
    <xf numFmtId="164" fontId="3" fillId="0" borderId="0" xfId="3" applyNumberFormat="1" applyFont="1" applyBorder="1" applyAlignment="1"/>
    <xf numFmtId="164" fontId="3" fillId="0" borderId="0" xfId="3" applyNumberFormat="1" applyFont="1" applyFill="1" applyBorder="1" applyAlignment="1" applyProtection="1">
      <alignment horizontal="right" vertical="top"/>
      <protection locked="0"/>
    </xf>
    <xf numFmtId="0" fontId="2" fillId="0" borderId="0" xfId="3" applyNumberFormat="1" applyFont="1" applyFill="1" applyBorder="1" applyAlignment="1" applyProtection="1">
      <alignment horizontal="right" vertical="top"/>
      <protection locked="0"/>
    </xf>
    <xf numFmtId="164" fontId="44" fillId="0" borderId="0" xfId="3" applyNumberFormat="1" applyFont="1" applyAlignment="1"/>
    <xf numFmtId="164" fontId="12" fillId="0" borderId="0" xfId="3"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0" fontId="3" fillId="0" borderId="10" xfId="3" applyNumberFormat="1" applyFont="1" applyFill="1" applyBorder="1" applyAlignment="1" applyProtection="1">
      <alignment horizontal="right" vertical="center" wrapText="1"/>
    </xf>
    <xf numFmtId="0" fontId="3" fillId="0" borderId="0" xfId="3" applyNumberFormat="1" applyFont="1" applyFill="1" applyBorder="1" applyAlignment="1" applyProtection="1">
      <alignment horizontal="right" vertical="center" wrapText="1"/>
    </xf>
    <xf numFmtId="0" fontId="45" fillId="0" borderId="0" xfId="3" applyFont="1" applyFill="1" applyAlignment="1" applyProtection="1">
      <alignment horizontal="right" vertical="center"/>
    </xf>
    <xf numFmtId="0" fontId="45" fillId="0" borderId="0" xfId="3" applyFont="1" applyFill="1" applyAlignment="1" applyProtection="1">
      <alignment horizontal="right" vertical="center" indent="1"/>
      <protection locked="0"/>
    </xf>
    <xf numFmtId="0" fontId="2" fillId="0" borderId="14" xfId="3" applyFont="1" applyFill="1" applyBorder="1" applyAlignment="1" applyProtection="1">
      <alignment vertical="top"/>
    </xf>
    <xf numFmtId="0" fontId="2" fillId="0" borderId="2" xfId="3" applyFont="1" applyFill="1" applyBorder="1" applyAlignment="1" applyProtection="1">
      <alignment vertical="top"/>
    </xf>
    <xf numFmtId="0" fontId="10" fillId="0" borderId="0" xfId="3" applyFont="1" applyFill="1" applyAlignment="1">
      <alignment vertical="center"/>
    </xf>
    <xf numFmtId="1" fontId="45" fillId="0" borderId="0" xfId="3" applyNumberFormat="1" applyFont="1" applyFill="1" applyAlignment="1">
      <alignment vertical="center"/>
    </xf>
    <xf numFmtId="0" fontId="10" fillId="0" borderId="0" xfId="3" applyFont="1" applyFill="1" applyAlignment="1"/>
    <xf numFmtId="0" fontId="3" fillId="0" borderId="2" xfId="3" applyNumberFormat="1" applyFont="1" applyFill="1" applyBorder="1" applyAlignment="1" applyProtection="1">
      <alignment horizontal="left" vertical="top" indent="12"/>
    </xf>
    <xf numFmtId="0" fontId="45" fillId="0" borderId="0" xfId="3" applyFont="1" applyFill="1" applyAlignment="1" applyProtection="1">
      <alignment vertical="center"/>
    </xf>
    <xf numFmtId="0" fontId="45" fillId="0" borderId="0" xfId="3" applyFont="1" applyFill="1" applyAlignment="1" applyProtection="1">
      <alignment horizontal="right" vertical="center" indent="1"/>
    </xf>
    <xf numFmtId="164" fontId="2" fillId="0" borderId="2" xfId="3" applyNumberFormat="1" applyFont="1" applyFill="1" applyBorder="1" applyAlignment="1" applyProtection="1">
      <alignment vertical="top"/>
    </xf>
    <xf numFmtId="0" fontId="2" fillId="0" borderId="3" xfId="3" applyNumberFormat="1" applyFont="1" applyFill="1" applyBorder="1" applyAlignment="1" applyProtection="1">
      <alignment horizontal="left" vertical="top" indent="1"/>
    </xf>
    <xf numFmtId="0" fontId="30" fillId="0" borderId="0" xfId="3" applyNumberFormat="1" applyFont="1" applyFill="1" applyBorder="1" applyAlignment="1" applyProtection="1">
      <alignment vertical="top"/>
    </xf>
    <xf numFmtId="0" fontId="47" fillId="0" borderId="0" xfId="3" applyNumberFormat="1" applyFont="1" applyFill="1" applyBorder="1" applyAlignment="1" applyProtection="1">
      <alignment vertical="top"/>
    </xf>
    <xf numFmtId="0" fontId="2" fillId="0" borderId="3" xfId="3" applyFont="1" applyBorder="1" applyAlignment="1" applyProtection="1">
      <alignment vertical="center"/>
    </xf>
    <xf numFmtId="0" fontId="3" fillId="0" borderId="0" xfId="3" applyFont="1" applyAlignment="1" applyProtection="1">
      <alignment vertical="center"/>
    </xf>
    <xf numFmtId="0" fontId="3" fillId="0" borderId="0" xfId="3" applyFont="1" applyBorder="1" applyAlignment="1" applyProtection="1">
      <alignment vertical="center"/>
    </xf>
    <xf numFmtId="0" fontId="2" fillId="0" borderId="0" xfId="3" applyFont="1" applyAlignment="1" applyProtection="1">
      <alignment vertical="center"/>
    </xf>
    <xf numFmtId="0" fontId="2" fillId="0" borderId="0" xfId="3" applyFont="1" applyBorder="1" applyAlignment="1" applyProtection="1">
      <alignment vertical="center"/>
    </xf>
    <xf numFmtId="0" fontId="3" fillId="0" borderId="0" xfId="3" applyNumberFormat="1" applyFont="1" applyFill="1" applyBorder="1" applyAlignment="1" applyProtection="1">
      <alignment horizontal="right" vertical="top" indent="2"/>
    </xf>
    <xf numFmtId="0" fontId="13" fillId="0" borderId="0" xfId="3" applyNumberFormat="1" applyFont="1" applyFill="1" applyBorder="1" applyAlignment="1" applyProtection="1">
      <alignment horizontal="left" vertical="top"/>
    </xf>
    <xf numFmtId="0" fontId="50" fillId="0" borderId="0" xfId="3" applyNumberFormat="1" applyFont="1" applyFill="1" applyBorder="1" applyAlignment="1" applyProtection="1">
      <alignment vertical="top"/>
    </xf>
    <xf numFmtId="0" fontId="13" fillId="0" borderId="2" xfId="3" applyNumberFormat="1" applyFont="1" applyFill="1" applyBorder="1" applyAlignment="1" applyProtection="1">
      <alignment horizontal="left" vertical="top"/>
    </xf>
    <xf numFmtId="0" fontId="13" fillId="0" borderId="2" xfId="3" applyNumberFormat="1" applyFont="1" applyFill="1" applyBorder="1" applyAlignment="1" applyProtection="1">
      <alignment vertical="top"/>
    </xf>
    <xf numFmtId="0" fontId="31" fillId="0" borderId="5" xfId="3" applyNumberFormat="1" applyFont="1" applyFill="1" applyBorder="1" applyAlignment="1" applyProtection="1">
      <alignment horizontal="right"/>
    </xf>
    <xf numFmtId="0" fontId="9" fillId="0" borderId="1" xfId="3" applyNumberFormat="1" applyFont="1" applyFill="1" applyBorder="1" applyAlignment="1" applyProtection="1">
      <alignment horizontal="center" vertical="center"/>
    </xf>
    <xf numFmtId="0" fontId="31" fillId="0" borderId="2" xfId="3" applyNumberFormat="1" applyFont="1" applyFill="1" applyBorder="1" applyAlignment="1" applyProtection="1">
      <alignment horizontal="right"/>
    </xf>
    <xf numFmtId="0" fontId="2" fillId="0" borderId="2" xfId="3" applyNumberFormat="1" applyFont="1" applyFill="1" applyBorder="1" applyAlignment="1" applyProtection="1">
      <alignment horizontal="right"/>
    </xf>
    <xf numFmtId="0" fontId="10" fillId="0" borderId="0" xfId="3" applyFont="1" applyAlignment="1" applyProtection="1">
      <alignment vertical="center"/>
    </xf>
    <xf numFmtId="0" fontId="10" fillId="0" borderId="1" xfId="3" applyFont="1" applyFill="1" applyBorder="1" applyAlignment="1" applyProtection="1">
      <alignment vertical="center"/>
    </xf>
    <xf numFmtId="0" fontId="45" fillId="0" borderId="0" xfId="3" applyFont="1" applyAlignment="1" applyProtection="1">
      <alignment vertical="center"/>
    </xf>
    <xf numFmtId="0" fontId="3" fillId="0" borderId="5" xfId="3" applyFont="1" applyBorder="1" applyAlignment="1" applyProtection="1">
      <alignment horizontal="center" vertical="center"/>
    </xf>
    <xf numFmtId="0" fontId="3" fillId="0" borderId="5" xfId="3" applyFont="1" applyBorder="1" applyAlignment="1" applyProtection="1">
      <alignment horizontal="right" vertical="center"/>
    </xf>
    <xf numFmtId="0" fontId="46" fillId="0" borderId="0" xfId="3" applyFont="1" applyAlignment="1" applyProtection="1">
      <alignment vertical="center"/>
    </xf>
    <xf numFmtId="0" fontId="2" fillId="0" borderId="0" xfId="3" applyFont="1" applyBorder="1" applyAlignment="1" applyProtection="1">
      <alignment horizontal="right" vertical="center"/>
    </xf>
    <xf numFmtId="0" fontId="3" fillId="0" borderId="0" xfId="3" applyFont="1" applyBorder="1" applyAlignment="1" applyProtection="1">
      <alignment horizontal="left" vertical="center"/>
    </xf>
    <xf numFmtId="0" fontId="3" fillId="0" borderId="0" xfId="3" applyFont="1" applyAlignment="1"/>
    <xf numFmtId="0" fontId="2" fillId="0" borderId="0" xfId="3" applyFont="1" applyBorder="1" applyAlignment="1" applyProtection="1">
      <alignment horizontal="left" vertical="center"/>
    </xf>
    <xf numFmtId="0" fontId="2" fillId="0" borderId="0" xfId="3" applyFont="1" applyFill="1" applyBorder="1" applyAlignment="1" applyProtection="1">
      <alignment horizontal="left" vertical="center" indent="1"/>
    </xf>
    <xf numFmtId="0" fontId="2" fillId="0" borderId="0" xfId="3" applyFont="1" applyFill="1" applyBorder="1" applyAlignment="1" applyProtection="1">
      <alignment horizontal="left" vertical="center" indent="2"/>
    </xf>
    <xf numFmtId="0" fontId="2" fillId="0" borderId="2" xfId="3" applyFont="1" applyFill="1" applyBorder="1" applyAlignment="1" applyProtection="1">
      <alignment horizontal="left" vertical="center" indent="1"/>
    </xf>
    <xf numFmtId="0" fontId="51" fillId="0" borderId="0" xfId="3" applyFont="1" applyAlignment="1" applyProtection="1">
      <alignment vertical="center"/>
    </xf>
    <xf numFmtId="0" fontId="13" fillId="0" borderId="0" xfId="3" applyFont="1" applyAlignment="1" applyProtection="1">
      <alignment vertical="center"/>
    </xf>
    <xf numFmtId="0" fontId="52" fillId="0" borderId="0" xfId="3" applyFont="1" applyAlignment="1" applyProtection="1">
      <alignment vertical="center"/>
    </xf>
    <xf numFmtId="0" fontId="14" fillId="0" borderId="0" xfId="0" applyNumberFormat="1" applyFont="1" applyFill="1" applyBorder="1" applyAlignment="1" applyProtection="1">
      <alignment vertical="top"/>
    </xf>
    <xf numFmtId="0" fontId="54" fillId="0" borderId="0" xfId="0" applyNumberFormat="1" applyFont="1" applyFill="1" applyBorder="1" applyAlignment="1" applyProtection="1">
      <alignment vertical="top"/>
    </xf>
    <xf numFmtId="0" fontId="14" fillId="0" borderId="1" xfId="0" applyNumberFormat="1" applyFont="1" applyFill="1" applyBorder="1" applyAlignment="1" applyProtection="1">
      <alignment vertical="top"/>
    </xf>
    <xf numFmtId="0" fontId="54" fillId="0" borderId="2" xfId="0" applyNumberFormat="1" applyFont="1" applyFill="1" applyBorder="1" applyAlignment="1" applyProtection="1">
      <alignment vertical="center"/>
    </xf>
    <xf numFmtId="0" fontId="55" fillId="0" borderId="2" xfId="0" applyNumberFormat="1" applyFont="1" applyFill="1" applyBorder="1" applyAlignment="1" applyProtection="1">
      <alignment horizontal="right" vertical="center"/>
    </xf>
    <xf numFmtId="0" fontId="55" fillId="0" borderId="3" xfId="0" applyNumberFormat="1" applyFont="1" applyFill="1" applyBorder="1" applyAlignment="1" applyProtection="1">
      <alignment vertical="top"/>
    </xf>
    <xf numFmtId="0" fontId="56" fillId="0" borderId="0" xfId="0" applyNumberFormat="1" applyFont="1" applyFill="1" applyBorder="1" applyAlignment="1" applyProtection="1">
      <alignment vertical="top" wrapText="1"/>
    </xf>
    <xf numFmtId="0" fontId="57" fillId="0" borderId="0" xfId="0" applyNumberFormat="1" applyFont="1" applyFill="1" applyBorder="1" applyAlignment="1" applyProtection="1">
      <alignment vertical="top"/>
    </xf>
    <xf numFmtId="0" fontId="6" fillId="0" borderId="0" xfId="0" applyNumberFormat="1" applyFont="1" applyFill="1" applyBorder="1" applyAlignment="1" applyProtection="1">
      <alignment horizontal="left" vertical="top" wrapText="1"/>
    </xf>
    <xf numFmtId="0" fontId="58" fillId="0" borderId="0" xfId="0" applyNumberFormat="1" applyFont="1" applyFill="1" applyBorder="1" applyAlignment="1" applyProtection="1">
      <alignment vertical="top"/>
    </xf>
    <xf numFmtId="0" fontId="55" fillId="0" borderId="0" xfId="0" applyNumberFormat="1" applyFont="1" applyFill="1" applyBorder="1" applyAlignment="1" applyProtection="1">
      <alignment horizontal="left" vertical="top" wrapText="1"/>
    </xf>
    <xf numFmtId="0" fontId="56" fillId="0" borderId="0" xfId="0" applyNumberFormat="1" applyFont="1" applyFill="1" applyBorder="1" applyAlignment="1" applyProtection="1">
      <alignment horizontal="left" vertical="top" wrapText="1"/>
    </xf>
    <xf numFmtId="0" fontId="55" fillId="0" borderId="0" xfId="0" applyNumberFormat="1" applyFont="1" applyFill="1" applyBorder="1" applyAlignment="1" applyProtection="1">
      <alignment horizontal="left" vertical="top"/>
    </xf>
    <xf numFmtId="0" fontId="56" fillId="0" borderId="2" xfId="0" applyNumberFormat="1" applyFont="1" applyFill="1" applyBorder="1" applyAlignment="1" applyProtection="1">
      <alignment horizontal="left" vertical="top"/>
    </xf>
    <xf numFmtId="0" fontId="57" fillId="0" borderId="2" xfId="0" applyNumberFormat="1" applyFont="1" applyFill="1" applyBorder="1" applyAlignment="1" applyProtection="1">
      <alignment vertical="top"/>
    </xf>
    <xf numFmtId="0" fontId="16" fillId="0" borderId="0" xfId="0" applyNumberFormat="1" applyFont="1" applyFill="1" applyBorder="1" applyAlignment="1" applyProtection="1">
      <alignment vertical="top" wrapText="1"/>
    </xf>
    <xf numFmtId="0" fontId="10" fillId="0" borderId="0" xfId="3" applyNumberFormat="1" applyFont="1" applyFill="1" applyBorder="1" applyAlignment="1" applyProtection="1"/>
    <xf numFmtId="0" fontId="2" fillId="0" borderId="2" xfId="3" applyNumberFormat="1" applyFont="1" applyFill="1" applyBorder="1" applyAlignment="1" applyProtection="1">
      <alignment horizontal="left"/>
    </xf>
    <xf numFmtId="0" fontId="2" fillId="0" borderId="3" xfId="3" applyNumberFormat="1" applyFont="1" applyFill="1" applyBorder="1" applyAlignment="1" applyProtection="1">
      <alignment horizontal="left" vertical="distributed"/>
    </xf>
    <xf numFmtId="0" fontId="2" fillId="0" borderId="3" xfId="3" applyNumberFormat="1" applyFont="1" applyFill="1" applyBorder="1" applyAlignment="1" applyProtection="1">
      <alignment vertical="distributed"/>
    </xf>
    <xf numFmtId="0" fontId="2" fillId="0" borderId="0" xfId="3" applyNumberFormat="1" applyFont="1" applyFill="1" applyBorder="1" applyAlignment="1" applyProtection="1">
      <alignment vertical="distributed"/>
    </xf>
    <xf numFmtId="0" fontId="2" fillId="0" borderId="0" xfId="3" applyNumberFormat="1" applyFont="1" applyFill="1" applyBorder="1" applyAlignment="1" applyProtection="1">
      <alignment horizontal="left" vertical="distributed"/>
    </xf>
    <xf numFmtId="0" fontId="2" fillId="0" borderId="2" xfId="3" applyNumberFormat="1" applyFont="1" applyFill="1" applyBorder="1" applyAlignment="1" applyProtection="1">
      <alignment horizontal="left" vertical="distributed"/>
    </xf>
    <xf numFmtId="0" fontId="2" fillId="0" borderId="2" xfId="3" applyNumberFormat="1" applyFont="1" applyFill="1" applyBorder="1" applyAlignment="1" applyProtection="1">
      <alignment vertical="distributed"/>
    </xf>
    <xf numFmtId="0" fontId="9" fillId="0" borderId="0" xfId="8" applyAlignment="1">
      <alignment vertical="top"/>
    </xf>
    <xf numFmtId="0" fontId="9" fillId="0" borderId="0" xfId="8"/>
    <xf numFmtId="0" fontId="2" fillId="0" borderId="0" xfId="8" applyFont="1" applyAlignment="1">
      <alignment vertical="top"/>
    </xf>
    <xf numFmtId="0" fontId="2" fillId="0" borderId="1" xfId="8" applyFont="1" applyBorder="1" applyAlignment="1">
      <alignment vertical="top"/>
    </xf>
    <xf numFmtId="0" fontId="2" fillId="0" borderId="2" xfId="8" applyFont="1" applyBorder="1" applyAlignment="1">
      <alignment vertical="center"/>
    </xf>
    <xf numFmtId="0" fontId="3" fillId="0" borderId="2" xfId="8" applyFont="1" applyBorder="1" applyAlignment="1">
      <alignment horizontal="right" vertical="center"/>
    </xf>
    <xf numFmtId="0" fontId="3" fillId="0" borderId="5" xfId="8" applyFont="1" applyBorder="1" applyAlignment="1">
      <alignment horizontal="right" vertical="center"/>
    </xf>
    <xf numFmtId="0" fontId="3" fillId="0" borderId="0" xfId="8" applyFont="1" applyAlignment="1">
      <alignment horizontal="right" vertical="center"/>
    </xf>
    <xf numFmtId="0" fontId="2" fillId="0" borderId="0" xfId="8" applyFont="1" applyAlignment="1">
      <alignment horizontal="left" vertical="top"/>
    </xf>
    <xf numFmtId="0" fontId="2" fillId="0" borderId="0" xfId="8" applyFont="1"/>
    <xf numFmtId="0" fontId="2" fillId="0" borderId="0" xfId="8" applyFont="1" applyAlignment="1">
      <alignment vertical="center"/>
    </xf>
    <xf numFmtId="0" fontId="3" fillId="0" borderId="0" xfId="8" applyFont="1" applyAlignment="1">
      <alignment horizontal="left" vertical="top"/>
    </xf>
    <xf numFmtId="0" fontId="3" fillId="0" borderId="0" xfId="8" applyFont="1"/>
    <xf numFmtId="0" fontId="3" fillId="0" borderId="0" xfId="8" applyFont="1" applyAlignment="1">
      <alignment vertical="center"/>
    </xf>
    <xf numFmtId="0" fontId="8" fillId="0" borderId="0" xfId="8" applyFont="1" applyAlignment="1">
      <alignment vertical="center"/>
    </xf>
    <xf numFmtId="0" fontId="13" fillId="0" borderId="0" xfId="8" applyFont="1" applyAlignment="1">
      <alignment horizontal="left" vertical="top"/>
    </xf>
    <xf numFmtId="0" fontId="13" fillId="0" borderId="0" xfId="8" applyFont="1" applyAlignment="1">
      <alignment vertical="top"/>
    </xf>
    <xf numFmtId="0" fontId="13" fillId="0" borderId="0" xfId="8" applyFont="1" applyAlignment="1">
      <alignment horizontal="left" vertical="top" indent="2"/>
    </xf>
    <xf numFmtId="0" fontId="13" fillId="0" borderId="0" xfId="8" applyFont="1" applyAlignment="1">
      <alignment horizontal="left" vertical="top" indent="1"/>
    </xf>
    <xf numFmtId="0" fontId="2" fillId="0" borderId="2" xfId="8" applyFont="1" applyBorder="1" applyAlignment="1">
      <alignment horizontal="left" vertical="top"/>
    </xf>
    <xf numFmtId="0" fontId="6" fillId="0" borderId="0" xfId="8" applyFont="1"/>
    <xf numFmtId="0" fontId="7" fillId="0" borderId="0" xfId="8" applyFont="1" applyAlignment="1">
      <alignment vertical="center"/>
    </xf>
    <xf numFmtId="0" fontId="9" fillId="0" borderId="0" xfId="9"/>
    <xf numFmtId="0" fontId="42" fillId="0" borderId="0" xfId="6"/>
    <xf numFmtId="0" fontId="9" fillId="0" borderId="0" xfId="10"/>
    <xf numFmtId="0" fontId="3" fillId="0" borderId="0" xfId="10" applyFont="1" applyAlignment="1">
      <alignment vertical="top"/>
    </xf>
    <xf numFmtId="0" fontId="2" fillId="0" borderId="0" xfId="3" applyFont="1" applyAlignment="1"/>
    <xf numFmtId="0" fontId="2" fillId="0" borderId="2" xfId="3" applyFont="1" applyFill="1" applyBorder="1" applyAlignment="1" applyProtection="1">
      <alignment vertical="center"/>
    </xf>
    <xf numFmtId="0" fontId="48" fillId="0" borderId="0" xfId="0" applyFont="1" applyAlignment="1"/>
    <xf numFmtId="0" fontId="2" fillId="0" borderId="0" xfId="0" applyFont="1" applyAlignment="1">
      <alignment horizontal="right" wrapText="1"/>
    </xf>
    <xf numFmtId="0" fontId="10" fillId="0" borderId="0" xfId="0" applyNumberFormat="1" applyFont="1" applyFill="1" applyBorder="1" applyAlignment="1" applyProtection="1">
      <alignment horizontal="left" vertical="top"/>
    </xf>
    <xf numFmtId="0" fontId="62" fillId="0" borderId="17" xfId="0" applyFont="1" applyBorder="1" applyAlignment="1">
      <alignment horizontal="justify" vertical="center" wrapText="1"/>
    </xf>
    <xf numFmtId="0" fontId="62" fillId="0" borderId="17" xfId="0" applyFont="1" applyBorder="1" applyAlignment="1">
      <alignment horizontal="center" vertical="center" wrapText="1"/>
    </xf>
    <xf numFmtId="0" fontId="62" fillId="0" borderId="0" xfId="0" applyFont="1" applyAlignment="1">
      <alignment horizontal="justify" vertical="center" wrapText="1"/>
    </xf>
    <xf numFmtId="0" fontId="62" fillId="0" borderId="0" xfId="0" applyFont="1" applyAlignment="1">
      <alignment horizontal="center" vertical="center" wrapText="1"/>
    </xf>
    <xf numFmtId="1" fontId="3" fillId="0" borderId="0" xfId="0" applyNumberFormat="1" applyFont="1" applyAlignment="1">
      <alignment horizontal="right"/>
    </xf>
    <xf numFmtId="1" fontId="2" fillId="0" borderId="0" xfId="0" applyNumberFormat="1" applyFont="1" applyAlignment="1">
      <alignment horizontal="right"/>
    </xf>
    <xf numFmtId="0" fontId="3" fillId="0" borderId="2" xfId="0" applyNumberFormat="1" applyFont="1" applyFill="1" applyBorder="1" applyAlignment="1" applyProtection="1">
      <alignment vertical="center"/>
    </xf>
    <xf numFmtId="0" fontId="3" fillId="0" borderId="2" xfId="3" applyNumberFormat="1" applyFont="1" applyFill="1" applyBorder="1" applyAlignment="1" applyProtection="1">
      <alignment vertical="top"/>
    </xf>
    <xf numFmtId="0" fontId="30" fillId="0" borderId="0" xfId="3" applyNumberFormat="1" applyFont="1" applyFill="1" applyBorder="1" applyAlignment="1" applyProtection="1">
      <alignment horizontal="right" vertical="center"/>
    </xf>
    <xf numFmtId="0" fontId="14" fillId="0" borderId="13" xfId="0" applyNumberFormat="1" applyFont="1" applyFill="1" applyBorder="1" applyAlignment="1" applyProtection="1">
      <alignment vertical="top"/>
    </xf>
    <xf numFmtId="0" fontId="1" fillId="0" borderId="13" xfId="0" applyNumberFormat="1" applyFont="1" applyFill="1" applyBorder="1" applyAlignment="1" applyProtection="1">
      <alignment vertical="top"/>
    </xf>
    <xf numFmtId="0" fontId="11" fillId="0" borderId="2" xfId="0" applyNumberFormat="1" applyFont="1" applyFill="1" applyBorder="1" applyAlignment="1" applyProtection="1">
      <alignment vertical="top"/>
    </xf>
    <xf numFmtId="0" fontId="58" fillId="0" borderId="2" xfId="0" applyNumberFormat="1" applyFont="1" applyFill="1" applyBorder="1" applyAlignment="1" applyProtection="1">
      <alignment vertical="top"/>
    </xf>
    <xf numFmtId="0" fontId="66" fillId="0" borderId="0" xfId="0" applyFont="1" applyAlignment="1">
      <alignment horizontal="left" vertical="center" indent="3"/>
    </xf>
    <xf numFmtId="0" fontId="67" fillId="0" borderId="0" xfId="0" applyFont="1" applyAlignment="1">
      <alignment horizontal="justify" vertical="center"/>
    </xf>
    <xf numFmtId="0" fontId="68" fillId="0" borderId="0" xfId="0" applyNumberFormat="1" applyFont="1" applyFill="1" applyBorder="1" applyAlignment="1" applyProtection="1">
      <alignment vertical="top"/>
    </xf>
    <xf numFmtId="0" fontId="9" fillId="0" borderId="0" xfId="0" applyFont="1" applyAlignment="1">
      <alignment horizontal="right" wrapText="1"/>
    </xf>
    <xf numFmtId="0" fontId="68" fillId="0" borderId="0" xfId="3" applyNumberFormat="1" applyFont="1" applyFill="1" applyBorder="1" applyAlignment="1" applyProtection="1"/>
    <xf numFmtId="1" fontId="3" fillId="0" borderId="0" xfId="0" applyNumberFormat="1" applyFont="1" applyFill="1" applyBorder="1" applyAlignment="1" applyProtection="1">
      <alignment horizontal="right" vertical="center"/>
    </xf>
    <xf numFmtId="1" fontId="2" fillId="0" borderId="0" xfId="0" applyNumberFormat="1" applyFont="1" applyFill="1" applyBorder="1" applyAlignment="1" applyProtection="1">
      <alignment horizontal="right" vertical="top"/>
    </xf>
    <xf numFmtId="1" fontId="3" fillId="0" borderId="0" xfId="0" applyNumberFormat="1" applyFont="1" applyFill="1" applyBorder="1" applyAlignment="1" applyProtection="1">
      <alignment horizontal="right" vertical="top"/>
    </xf>
    <xf numFmtId="0" fontId="3" fillId="0" borderId="2" xfId="0" applyNumberFormat="1" applyFont="1" applyFill="1" applyBorder="1" applyAlignment="1" applyProtection="1">
      <alignment horizontal="right" vertical="top"/>
    </xf>
    <xf numFmtId="0" fontId="3" fillId="0" borderId="0" xfId="0" applyNumberFormat="1" applyFont="1" applyFill="1" applyBorder="1" applyAlignment="1" applyProtection="1">
      <alignment vertical="top" wrapText="1"/>
    </xf>
    <xf numFmtId="0" fontId="63" fillId="0" borderId="0" xfId="0" applyNumberFormat="1" applyFont="1" applyFill="1" applyBorder="1" applyAlignment="1" applyProtection="1">
      <alignment vertical="top"/>
    </xf>
    <xf numFmtId="0" fontId="47" fillId="0" borderId="0" xfId="0" applyNumberFormat="1" applyFont="1" applyFill="1" applyBorder="1" applyAlignment="1" applyProtection="1">
      <alignment vertical="top"/>
    </xf>
    <xf numFmtId="1" fontId="2" fillId="0" borderId="0" xfId="0" applyNumberFormat="1" applyFont="1" applyFill="1" applyBorder="1" applyAlignment="1" applyProtection="1"/>
    <xf numFmtId="0" fontId="69" fillId="2" borderId="0" xfId="0" applyFont="1" applyFill="1" applyAlignment="1"/>
    <xf numFmtId="164" fontId="9" fillId="0" borderId="2" xfId="3" applyNumberFormat="1" applyFont="1" applyFill="1" applyBorder="1" applyAlignment="1" applyProtection="1">
      <alignment vertical="top"/>
    </xf>
    <xf numFmtId="0" fontId="68" fillId="0" borderId="0" xfId="3" applyNumberFormat="1" applyFont="1" applyFill="1" applyBorder="1" applyAlignment="1" applyProtection="1">
      <alignment horizontal="right" vertical="top"/>
    </xf>
    <xf numFmtId="0" fontId="68" fillId="0" borderId="0" xfId="3" applyNumberFormat="1" applyFont="1" applyFill="1" applyBorder="1" applyAlignment="1" applyProtection="1">
      <alignment vertical="top"/>
    </xf>
    <xf numFmtId="0" fontId="9" fillId="2" borderId="0" xfId="3" applyNumberFormat="1" applyFont="1" applyFill="1" applyBorder="1" applyAlignment="1" applyProtection="1">
      <alignment vertical="top"/>
    </xf>
    <xf numFmtId="0" fontId="64" fillId="0" borderId="0" xfId="3" applyNumberFormat="1" applyFont="1" applyFill="1" applyBorder="1" applyAlignment="1" applyProtection="1">
      <alignment horizontal="center" vertical="top"/>
    </xf>
    <xf numFmtId="0" fontId="30" fillId="0" borderId="0" xfId="3" applyNumberFormat="1" applyFont="1" applyFill="1" applyBorder="1" applyAlignment="1" applyProtection="1">
      <alignment horizontal="right"/>
    </xf>
    <xf numFmtId="0" fontId="30" fillId="0" borderId="0" xfId="3" applyNumberFormat="1" applyFont="1" applyFill="1" applyBorder="1" applyAlignment="1" applyProtection="1">
      <alignment horizontal="left"/>
    </xf>
    <xf numFmtId="0" fontId="72" fillId="0" borderId="0" xfId="3" applyNumberFormat="1" applyFont="1" applyFill="1" applyBorder="1" applyAlignment="1" applyProtection="1">
      <alignment horizontal="right" vertical="top"/>
    </xf>
    <xf numFmtId="0" fontId="68" fillId="0" borderId="0" xfId="3" applyNumberFormat="1" applyFont="1" applyFill="1" applyBorder="1" applyAlignment="1" applyProtection="1">
      <alignment horizontal="right"/>
    </xf>
    <xf numFmtId="0" fontId="47" fillId="0" borderId="0" xfId="3" applyNumberFormat="1" applyFont="1" applyFill="1" applyBorder="1" applyAlignment="1" applyProtection="1">
      <alignment horizontal="right" vertical="top"/>
    </xf>
    <xf numFmtId="164" fontId="68" fillId="0" borderId="0" xfId="3" applyNumberFormat="1" applyFont="1" applyFill="1" applyBorder="1" applyAlignment="1" applyProtection="1">
      <alignment vertical="top"/>
    </xf>
    <xf numFmtId="0" fontId="68" fillId="0" borderId="1" xfId="3" applyNumberFormat="1" applyFont="1" applyFill="1" applyBorder="1" applyAlignment="1" applyProtection="1">
      <alignment vertical="top"/>
    </xf>
    <xf numFmtId="164" fontId="3" fillId="2" borderId="0" xfId="3" applyNumberFormat="1" applyFont="1" applyFill="1" applyBorder="1" applyAlignment="1" applyProtection="1">
      <alignment horizontal="right"/>
    </xf>
    <xf numFmtId="164" fontId="2" fillId="2" borderId="0" xfId="3" applyNumberFormat="1" applyFont="1" applyFill="1" applyBorder="1" applyAlignment="1" applyProtection="1"/>
    <xf numFmtId="4" fontId="9" fillId="2" borderId="0" xfId="3" applyNumberFormat="1" applyFont="1" applyFill="1" applyBorder="1" applyAlignment="1" applyProtection="1">
      <alignment vertical="top"/>
    </xf>
    <xf numFmtId="0" fontId="3" fillId="0" borderId="0" xfId="0" applyFont="1" applyAlignment="1">
      <alignment horizontal="right" wrapText="1"/>
    </xf>
    <xf numFmtId="0" fontId="2" fillId="0" borderId="2" xfId="0" applyFont="1" applyBorder="1" applyAlignment="1">
      <alignment horizontal="right" wrapText="1"/>
    </xf>
    <xf numFmtId="0" fontId="73" fillId="0" borderId="0" xfId="3" applyNumberFormat="1" applyFont="1" applyFill="1" applyBorder="1" applyAlignment="1" applyProtection="1">
      <alignment vertical="top"/>
    </xf>
    <xf numFmtId="164" fontId="30" fillId="0" borderId="0" xfId="3" applyNumberFormat="1" applyFont="1" applyBorder="1" applyAlignment="1"/>
    <xf numFmtId="0" fontId="63" fillId="0" borderId="0" xfId="3" applyNumberFormat="1" applyFont="1" applyFill="1" applyBorder="1" applyAlignment="1" applyProtection="1">
      <alignment vertical="top"/>
    </xf>
    <xf numFmtId="164" fontId="47" fillId="0" borderId="0" xfId="3" applyNumberFormat="1" applyFont="1" applyAlignment="1"/>
    <xf numFmtId="164" fontId="74" fillId="0" borderId="0" xfId="3" applyNumberFormat="1" applyFont="1" applyAlignment="1"/>
    <xf numFmtId="0" fontId="70" fillId="0" borderId="0" xfId="3" applyNumberFormat="1" applyFont="1" applyFill="1" applyBorder="1" applyAlignment="1" applyProtection="1">
      <alignment vertical="top"/>
    </xf>
    <xf numFmtId="0" fontId="63" fillId="0" borderId="0" xfId="3" applyNumberFormat="1" applyFont="1" applyFill="1" applyBorder="1" applyAlignment="1" applyProtection="1">
      <alignment horizontal="right" vertical="top"/>
    </xf>
    <xf numFmtId="0" fontId="30" fillId="0" borderId="0" xfId="3" applyNumberFormat="1" applyFont="1" applyFill="1" applyBorder="1" applyAlignment="1" applyProtection="1">
      <alignment vertical="center"/>
    </xf>
    <xf numFmtId="164" fontId="30" fillId="0" borderId="0" xfId="4" applyNumberFormat="1" applyFont="1" applyAlignment="1">
      <alignment horizontal="right"/>
    </xf>
    <xf numFmtId="0" fontId="2" fillId="2" borderId="0" xfId="3" applyFont="1" applyFill="1" applyBorder="1" applyAlignment="1" applyProtection="1">
      <alignment vertical="top"/>
    </xf>
    <xf numFmtId="0" fontId="68" fillId="0" borderId="1" xfId="3" applyNumberFormat="1" applyFont="1" applyFill="1" applyBorder="1" applyAlignment="1" applyProtection="1">
      <alignment horizontal="right" vertical="top"/>
    </xf>
    <xf numFmtId="0" fontId="47" fillId="0" borderId="0" xfId="3" applyNumberFormat="1" applyFont="1" applyFill="1" applyBorder="1" applyAlignment="1" applyProtection="1"/>
    <xf numFmtId="0" fontId="3" fillId="0" borderId="3" xfId="3" applyNumberFormat="1" applyFont="1" applyFill="1" applyBorder="1" applyAlignment="1" applyProtection="1">
      <alignment horizontal="right" vertical="top"/>
    </xf>
    <xf numFmtId="0" fontId="2" fillId="0" borderId="3" xfId="3" applyNumberFormat="1" applyFont="1" applyFill="1" applyBorder="1" applyAlignment="1" applyProtection="1">
      <alignment horizontal="right" vertical="top"/>
    </xf>
    <xf numFmtId="0" fontId="3" fillId="0" borderId="18" xfId="3" applyNumberFormat="1" applyFont="1" applyFill="1" applyBorder="1" applyAlignment="1" applyProtection="1">
      <alignment horizontal="right" vertical="center" indent="12"/>
    </xf>
    <xf numFmtId="0" fontId="3" fillId="0" borderId="11" xfId="3" applyNumberFormat="1" applyFont="1" applyFill="1" applyBorder="1" applyAlignment="1" applyProtection="1"/>
    <xf numFmtId="0" fontId="3" fillId="0" borderId="19" xfId="3" applyNumberFormat="1" applyFont="1" applyFill="1" applyBorder="1" applyAlignment="1" applyProtection="1">
      <alignment horizontal="left" vertical="top" indent="2"/>
    </xf>
    <xf numFmtId="0" fontId="3" fillId="0" borderId="20" xfId="3" applyNumberFormat="1" applyFont="1" applyFill="1" applyBorder="1" applyAlignment="1" applyProtection="1">
      <alignment horizontal="center" vertical="top"/>
    </xf>
    <xf numFmtId="0" fontId="3" fillId="0" borderId="20" xfId="3" applyNumberFormat="1" applyFont="1" applyFill="1" applyBorder="1" applyAlignment="1" applyProtection="1">
      <alignment horizontal="right" vertical="top" indent="12"/>
    </xf>
    <xf numFmtId="0" fontId="26" fillId="0" borderId="0" xfId="0" applyNumberFormat="1" applyFont="1" applyFill="1" applyBorder="1" applyAlignment="1" applyProtection="1">
      <alignment horizontal="left" vertical="top" indent="1"/>
    </xf>
    <xf numFmtId="0" fontId="2" fillId="0" borderId="20" xfId="3" applyNumberFormat="1" applyFont="1" applyFill="1" applyBorder="1" applyAlignment="1" applyProtection="1">
      <alignment vertical="top"/>
    </xf>
    <xf numFmtId="0" fontId="26" fillId="0" borderId="0" xfId="3" applyNumberFormat="1" applyFont="1" applyFill="1" applyBorder="1" applyAlignment="1" applyProtection="1">
      <alignment horizontal="left" vertical="top" indent="1"/>
    </xf>
    <xf numFmtId="0" fontId="3" fillId="0" borderId="20" xfId="0" applyNumberFormat="1" applyFont="1" applyFill="1" applyBorder="1" applyAlignment="1" applyProtection="1">
      <alignment horizontal="center" vertical="top"/>
    </xf>
    <xf numFmtId="0" fontId="13" fillId="0" borderId="0" xfId="0" applyNumberFormat="1" applyFont="1" applyFill="1" applyBorder="1" applyAlignment="1" applyProtection="1">
      <alignment horizontal="left" vertical="top" indent="1"/>
    </xf>
    <xf numFmtId="0" fontId="13" fillId="0" borderId="20" xfId="3" applyFont="1" applyFill="1" applyBorder="1" applyAlignment="1" applyProtection="1">
      <alignment horizontal="right" vertical="top" indent="12"/>
    </xf>
    <xf numFmtId="0" fontId="13" fillId="0" borderId="20" xfId="3" applyNumberFormat="1" applyFont="1" applyFill="1" applyBorder="1" applyAlignment="1" applyProtection="1">
      <alignment horizontal="right" vertical="top" indent="2"/>
    </xf>
    <xf numFmtId="0" fontId="13" fillId="0" borderId="0" xfId="3" applyNumberFormat="1" applyFont="1" applyFill="1" applyBorder="1" applyAlignment="1" applyProtection="1">
      <alignment horizontal="left" vertical="top" indent="2"/>
    </xf>
    <xf numFmtId="0" fontId="11" fillId="0" borderId="0" xfId="3" applyNumberFormat="1" applyFont="1" applyFill="1" applyBorder="1" applyAlignment="1" applyProtection="1">
      <alignment horizontal="left" vertical="top" indent="1"/>
    </xf>
    <xf numFmtId="0" fontId="22" fillId="0" borderId="0" xfId="3" applyNumberFormat="1" applyFont="1" applyFill="1" applyBorder="1" applyAlignment="1" applyProtection="1">
      <alignment vertical="top"/>
    </xf>
    <xf numFmtId="0" fontId="2" fillId="0" borderId="0" xfId="3" applyNumberFormat="1" applyFont="1" applyFill="1" applyBorder="1" applyAlignment="1" applyProtection="1">
      <alignment vertical="center"/>
    </xf>
    <xf numFmtId="0" fontId="2" fillId="0" borderId="5" xfId="3" applyNumberFormat="1" applyFont="1" applyFill="1" applyBorder="1" applyAlignment="1" applyProtection="1">
      <alignment horizontal="left" vertical="top"/>
    </xf>
    <xf numFmtId="0" fontId="3" fillId="0" borderId="21" xfId="3" applyNumberFormat="1" applyFont="1" applyFill="1" applyBorder="1" applyAlignment="1" applyProtection="1">
      <alignment horizontal="center" vertical="center"/>
    </xf>
    <xf numFmtId="0" fontId="3" fillId="0" borderId="5" xfId="3" applyNumberFormat="1" applyFont="1" applyFill="1" applyBorder="1" applyAlignment="1" applyProtection="1">
      <alignment horizontal="right" vertical="top"/>
    </xf>
    <xf numFmtId="0" fontId="2" fillId="0" borderId="0" xfId="3" applyNumberFormat="1" applyFont="1" applyFill="1" applyBorder="1" applyAlignment="1" applyProtection="1">
      <alignment horizontal="center" vertical="top" wrapText="1"/>
    </xf>
    <xf numFmtId="0" fontId="2" fillId="0" borderId="3" xfId="3" applyNumberFormat="1" applyFont="1" applyFill="1" applyBorder="1" applyAlignment="1" applyProtection="1">
      <alignment horizontal="right"/>
    </xf>
    <xf numFmtId="0" fontId="2" fillId="0" borderId="0" xfId="3" applyNumberFormat="1" applyFont="1" applyFill="1" applyBorder="1" applyAlignment="1" applyProtection="1">
      <alignment wrapText="1"/>
    </xf>
    <xf numFmtId="0" fontId="2" fillId="0" borderId="2" xfId="3" applyNumberFormat="1" applyFont="1" applyFill="1" applyBorder="1" applyAlignment="1" applyProtection="1"/>
    <xf numFmtId="49" fontId="2" fillId="0" borderId="0" xfId="3" applyNumberFormat="1" applyFont="1" applyFill="1" applyBorder="1" applyAlignment="1" applyProtection="1">
      <alignment horizontal="left" wrapText="1"/>
    </xf>
    <xf numFmtId="49" fontId="2" fillId="0" borderId="2" xfId="3" applyNumberFormat="1" applyFont="1" applyFill="1" applyBorder="1" applyAlignment="1" applyProtection="1">
      <alignment horizontal="left"/>
    </xf>
    <xf numFmtId="0" fontId="2" fillId="0" borderId="2" xfId="3" applyNumberFormat="1" applyFont="1" applyFill="1" applyBorder="1" applyAlignment="1" applyProtection="1">
      <alignment wrapText="1"/>
    </xf>
    <xf numFmtId="0" fontId="3" fillId="0" borderId="2" xfId="3" applyNumberFormat="1" applyFont="1" applyFill="1" applyBorder="1" applyAlignment="1" applyProtection="1">
      <alignment vertical="center"/>
    </xf>
    <xf numFmtId="164" fontId="2" fillId="0" borderId="0" xfId="3" applyNumberFormat="1" applyFont="1" applyAlignment="1"/>
    <xf numFmtId="164" fontId="3" fillId="0" borderId="0" xfId="3" applyNumberFormat="1" applyFont="1" applyAlignment="1"/>
    <xf numFmtId="0" fontId="10" fillId="0" borderId="1" xfId="3" applyNumberFormat="1" applyFont="1" applyFill="1" applyBorder="1" applyAlignment="1" applyProtection="1">
      <alignment horizontal="right" vertical="top"/>
    </xf>
    <xf numFmtId="0" fontId="3" fillId="0" borderId="2" xfId="3" applyNumberFormat="1" applyFont="1" applyFill="1" applyBorder="1" applyAlignment="1" applyProtection="1">
      <alignment horizontal="left" vertical="center"/>
    </xf>
    <xf numFmtId="49" fontId="3" fillId="0" borderId="0" xfId="3" applyNumberFormat="1" applyFont="1" applyFill="1" applyBorder="1" applyAlignment="1" applyProtection="1">
      <alignment horizontal="left" vertical="top"/>
    </xf>
    <xf numFmtId="0" fontId="68" fillId="0" borderId="20" xfId="3" applyNumberFormat="1" applyFont="1" applyFill="1" applyBorder="1" applyAlignment="1" applyProtection="1">
      <alignment vertical="top"/>
    </xf>
    <xf numFmtId="0" fontId="46" fillId="0" borderId="0" xfId="0" applyFont="1" applyAlignment="1">
      <alignment horizontal="center"/>
    </xf>
    <xf numFmtId="0" fontId="45" fillId="0" borderId="0" xfId="0" applyFont="1" applyAlignment="1"/>
    <xf numFmtId="0" fontId="77" fillId="0" borderId="24" xfId="12" applyFont="1" applyBorder="1" applyAlignment="1">
      <alignment horizontal="left" vertical="center" wrapText="1" indent="1"/>
    </xf>
    <xf numFmtId="0" fontId="77" fillId="0" borderId="8" xfId="4" applyFont="1" applyBorder="1" applyAlignment="1">
      <alignment horizontal="left" vertical="center" wrapText="1"/>
    </xf>
    <xf numFmtId="0" fontId="77" fillId="0" borderId="8" xfId="12" applyFont="1" applyBorder="1" applyAlignment="1">
      <alignment horizontal="left" vertical="center" wrapText="1" indent="1"/>
    </xf>
    <xf numFmtId="0" fontId="45" fillId="0" borderId="4" xfId="2" applyFont="1" applyBorder="1" applyAlignment="1">
      <alignment horizontal="right" vertical="justify"/>
    </xf>
    <xf numFmtId="0" fontId="46" fillId="0" borderId="2" xfId="0" applyFont="1" applyBorder="1" applyAlignment="1">
      <alignment horizontal="right" vertical="center" wrapText="1"/>
    </xf>
    <xf numFmtId="0" fontId="76" fillId="0" borderId="0" xfId="0" applyFont="1" applyAlignment="1">
      <alignment vertical="center"/>
    </xf>
    <xf numFmtId="0" fontId="78" fillId="0" borderId="0" xfId="11" applyFont="1" applyAlignment="1">
      <alignment vertical="center" wrapText="1"/>
    </xf>
    <xf numFmtId="0" fontId="77" fillId="0" borderId="1" xfId="12" applyFont="1" applyBorder="1" applyAlignment="1">
      <alignment vertical="center"/>
    </xf>
    <xf numFmtId="0" fontId="77" fillId="0" borderId="0" xfId="12" applyFont="1" applyAlignment="1">
      <alignment vertical="center"/>
    </xf>
    <xf numFmtId="0" fontId="77" fillId="0" borderId="0" xfId="12" applyFont="1" applyAlignment="1">
      <alignment horizontal="right" vertical="center"/>
    </xf>
    <xf numFmtId="0" fontId="79" fillId="0" borderId="0" xfId="12" applyFont="1" applyAlignment="1">
      <alignment horizontal="right" vertical="center"/>
    </xf>
    <xf numFmtId="49" fontId="79" fillId="0" borderId="3" xfId="12" applyNumberFormat="1" applyFont="1" applyBorder="1" applyAlignment="1">
      <alignment horizontal="right" vertical="center"/>
    </xf>
    <xf numFmtId="49" fontId="79" fillId="0" borderId="3" xfId="12" applyNumberFormat="1" applyFont="1" applyBorder="1" applyAlignment="1">
      <alignment horizontal="right" vertical="center" wrapText="1"/>
    </xf>
    <xf numFmtId="0" fontId="77" fillId="0" borderId="0" xfId="4" applyFont="1" applyAlignment="1">
      <alignment horizontal="right" vertical="center"/>
    </xf>
    <xf numFmtId="1" fontId="77" fillId="0" borderId="0" xfId="13" applyNumberFormat="1" applyFont="1" applyAlignment="1">
      <alignment horizontal="right" vertical="center"/>
    </xf>
    <xf numFmtId="0" fontId="45" fillId="0" borderId="0" xfId="12" applyFont="1" applyAlignment="1" applyProtection="1">
      <alignment vertical="center"/>
      <protection locked="0"/>
    </xf>
    <xf numFmtId="0" fontId="77" fillId="0" borderId="28" xfId="4" applyFont="1" applyBorder="1" applyAlignment="1">
      <alignment horizontal="left" vertical="center" wrapText="1"/>
    </xf>
    <xf numFmtId="0" fontId="45" fillId="0" borderId="1" xfId="2" applyFont="1" applyBorder="1" applyAlignment="1">
      <alignment horizontal="right" vertical="justify"/>
    </xf>
    <xf numFmtId="0" fontId="81" fillId="0" borderId="24" xfId="12" applyFont="1" applyBorder="1" applyAlignment="1">
      <alignment horizontal="left" vertical="center" wrapText="1" indent="1"/>
    </xf>
    <xf numFmtId="0" fontId="81" fillId="0" borderId="8" xfId="4" applyFont="1" applyBorder="1" applyAlignment="1">
      <alignment horizontal="center" vertical="center" wrapText="1"/>
    </xf>
    <xf numFmtId="0" fontId="82" fillId="0" borderId="8" xfId="4" applyFont="1" applyBorder="1" applyAlignment="1">
      <alignment horizontal="left" vertical="center" wrapText="1"/>
    </xf>
    <xf numFmtId="0" fontId="82" fillId="0" borderId="8" xfId="4" applyFont="1" applyBorder="1" applyAlignment="1">
      <alignment horizontal="center" vertical="center" wrapText="1"/>
    </xf>
    <xf numFmtId="0" fontId="82" fillId="0" borderId="8" xfId="12" applyFont="1" applyBorder="1" applyAlignment="1">
      <alignment horizontal="left" vertical="center" wrapText="1" indent="1"/>
    </xf>
    <xf numFmtId="0" fontId="46" fillId="0" borderId="0" xfId="14" applyFont="1" applyAlignment="1">
      <alignment horizontal="center" vertical="center"/>
    </xf>
    <xf numFmtId="164" fontId="46" fillId="0" borderId="0" xfId="14" applyNumberFormat="1" applyFont="1" applyAlignment="1">
      <alignment horizontal="center" vertical="center"/>
    </xf>
    <xf numFmtId="0" fontId="9" fillId="0" borderId="0" xfId="4"/>
    <xf numFmtId="164" fontId="46" fillId="0" borderId="1" xfId="14" applyNumberFormat="1" applyFont="1" applyBorder="1" applyAlignment="1">
      <alignment horizontal="center" vertical="center"/>
    </xf>
    <xf numFmtId="0" fontId="45" fillId="0" borderId="0" xfId="14" applyFont="1"/>
    <xf numFmtId="0" fontId="45" fillId="0" borderId="4" xfId="14" applyFont="1" applyBorder="1" applyAlignment="1">
      <alignment horizontal="center" vertical="center" wrapText="1"/>
    </xf>
    <xf numFmtId="0" fontId="45" fillId="0" borderId="4" xfId="14" applyFont="1" applyBorder="1" applyAlignment="1">
      <alignment vertical="center"/>
    </xf>
    <xf numFmtId="164" fontId="45" fillId="0" borderId="4" xfId="14" applyNumberFormat="1" applyFont="1" applyBorder="1" applyAlignment="1">
      <alignment vertical="center"/>
    </xf>
    <xf numFmtId="0" fontId="45" fillId="0" borderId="0" xfId="14" applyFont="1" applyAlignment="1">
      <alignment vertical="center"/>
    </xf>
    <xf numFmtId="164" fontId="45" fillId="0" borderId="0" xfId="14" applyNumberFormat="1" applyFont="1" applyAlignment="1">
      <alignment vertical="center"/>
    </xf>
    <xf numFmtId="0" fontId="85" fillId="0" borderId="12" xfId="14" applyFont="1" applyBorder="1" applyAlignment="1">
      <alignment horizontal="right" vertical="center" wrapText="1"/>
    </xf>
    <xf numFmtId="164" fontId="85" fillId="0" borderId="13" xfId="14" applyNumberFormat="1" applyFont="1" applyBorder="1" applyAlignment="1">
      <alignment horizontal="right" vertical="center" wrapText="1" indent="1"/>
    </xf>
    <xf numFmtId="0" fontId="86" fillId="0" borderId="8" xfId="14" applyFont="1" applyBorder="1" applyAlignment="1">
      <alignment horizontal="left" vertical="center" wrapText="1" indent="2"/>
    </xf>
    <xf numFmtId="0" fontId="86" fillId="0" borderId="0" xfId="14" applyFont="1"/>
    <xf numFmtId="0" fontId="85" fillId="0" borderId="0" xfId="14" applyFont="1" applyAlignment="1">
      <alignment horizontal="right" vertical="center"/>
    </xf>
    <xf numFmtId="0" fontId="85" fillId="0" borderId="15" xfId="14" applyFont="1" applyBorder="1" applyAlignment="1">
      <alignment horizontal="right" vertical="center"/>
    </xf>
    <xf numFmtId="0" fontId="85" fillId="0" borderId="3" xfId="14" applyFont="1" applyBorder="1" applyAlignment="1">
      <alignment horizontal="right" vertical="center"/>
    </xf>
    <xf numFmtId="164" fontId="86" fillId="0" borderId="3" xfId="14" applyNumberFormat="1" applyFont="1" applyBorder="1" applyAlignment="1">
      <alignment horizontal="right" vertical="center" indent="1"/>
    </xf>
    <xf numFmtId="0" fontId="85" fillId="0" borderId="0" xfId="14" applyFont="1"/>
    <xf numFmtId="0" fontId="85" fillId="0" borderId="16" xfId="14" applyFont="1" applyBorder="1"/>
    <xf numFmtId="164" fontId="85" fillId="0" borderId="0" xfId="14" applyNumberFormat="1" applyFont="1" applyAlignment="1">
      <alignment horizontal="right" indent="1"/>
    </xf>
    <xf numFmtId="0" fontId="86" fillId="0" borderId="0" xfId="14" applyFont="1" applyAlignment="1">
      <alignment horizontal="right" vertical="center" wrapText="1"/>
    </xf>
    <xf numFmtId="0" fontId="86" fillId="0" borderId="16" xfId="14" applyFont="1" applyBorder="1" applyAlignment="1">
      <alignment horizontal="right" vertical="center" wrapText="1"/>
    </xf>
    <xf numFmtId="164" fontId="86" fillId="0" borderId="0" xfId="14" applyNumberFormat="1" applyFont="1" applyAlignment="1">
      <alignment horizontal="right" indent="1"/>
    </xf>
    <xf numFmtId="0" fontId="86" fillId="0" borderId="8" xfId="14" applyFont="1" applyBorder="1" applyAlignment="1">
      <alignment horizontal="left" vertical="center" wrapText="1" indent="1"/>
    </xf>
    <xf numFmtId="0" fontId="86" fillId="0" borderId="8" xfId="14" applyFont="1" applyBorder="1" applyAlignment="1">
      <alignment horizontal="left" vertical="center" indent="2"/>
    </xf>
    <xf numFmtId="0" fontId="86" fillId="0" borderId="8" xfId="14" applyFont="1" applyBorder="1" applyAlignment="1">
      <alignment horizontal="left" vertical="center" wrapText="1"/>
    </xf>
    <xf numFmtId="0" fontId="86" fillId="0" borderId="0" xfId="14" applyFont="1" applyAlignment="1">
      <alignment horizontal="right" vertical="center"/>
    </xf>
    <xf numFmtId="0" fontId="86" fillId="0" borderId="16" xfId="14" applyFont="1" applyBorder="1" applyAlignment="1">
      <alignment horizontal="right" vertical="center"/>
    </xf>
    <xf numFmtId="0" fontId="46" fillId="0" borderId="0" xfId="0" applyFont="1" applyAlignment="1">
      <alignment horizontal="left"/>
    </xf>
    <xf numFmtId="0" fontId="85" fillId="0" borderId="14" xfId="0" applyFont="1" applyBorder="1" applyAlignment="1">
      <alignment horizontal="right" vertical="center" wrapText="1"/>
    </xf>
    <xf numFmtId="0" fontId="85" fillId="0" borderId="2" xfId="0" applyFont="1" applyBorder="1" applyAlignment="1">
      <alignment horizontal="right" vertical="center" wrapText="1"/>
    </xf>
    <xf numFmtId="0" fontId="82" fillId="0" borderId="8" xfId="0" applyFont="1" applyBorder="1" applyAlignment="1">
      <alignment horizontal="left" vertical="center" indent="1"/>
    </xf>
    <xf numFmtId="0" fontId="82" fillId="0" borderId="28" xfId="0" applyFont="1" applyBorder="1" applyAlignment="1">
      <alignment horizontal="left" vertical="center" indent="1"/>
    </xf>
    <xf numFmtId="0" fontId="2" fillId="0" borderId="1" xfId="0" applyFont="1" applyBorder="1" applyAlignment="1">
      <alignment horizontal="right" wrapText="1"/>
    </xf>
    <xf numFmtId="0" fontId="82" fillId="0" borderId="8" xfId="4" applyFont="1" applyBorder="1" applyAlignment="1">
      <alignment horizontal="left" vertical="center"/>
    </xf>
    <xf numFmtId="0" fontId="86" fillId="0" borderId="0" xfId="0" applyFont="1" applyAlignment="1">
      <alignment horizontal="right" vertical="center"/>
    </xf>
    <xf numFmtId="0" fontId="86" fillId="0" borderId="0" xfId="4" applyFont="1" applyAlignment="1">
      <alignment horizontal="right" vertical="center"/>
    </xf>
    <xf numFmtId="0" fontId="86" fillId="0" borderId="0" xfId="4" applyFont="1" applyAlignment="1" applyProtection="1">
      <alignment horizontal="right" vertical="center"/>
      <protection locked="0"/>
    </xf>
    <xf numFmtId="0" fontId="86" fillId="0" borderId="8" xfId="4" applyFont="1" applyBorder="1" applyAlignment="1">
      <alignment horizontal="left" vertical="center" wrapText="1"/>
    </xf>
    <xf numFmtId="0" fontId="86" fillId="0" borderId="28" xfId="4" applyFont="1" applyBorder="1" applyAlignment="1">
      <alignment horizontal="center" vertical="center" wrapText="1"/>
    </xf>
    <xf numFmtId="0" fontId="86" fillId="0" borderId="32" xfId="4" applyFont="1" applyBorder="1" applyAlignment="1" applyProtection="1">
      <alignment vertical="center"/>
      <protection locked="0"/>
    </xf>
    <xf numFmtId="0" fontId="88" fillId="0" borderId="0" xfId="0" applyFont="1" applyAlignment="1">
      <alignment vertical="center"/>
    </xf>
    <xf numFmtId="164" fontId="46" fillId="0" borderId="0" xfId="0" applyNumberFormat="1" applyFont="1" applyAlignment="1">
      <alignment horizontal="right"/>
    </xf>
    <xf numFmtId="0" fontId="45" fillId="0" borderId="0" xfId="0" applyFont="1" applyAlignment="1">
      <alignment vertical="center"/>
    </xf>
    <xf numFmtId="164" fontId="79" fillId="0" borderId="0" xfId="0" applyNumberFormat="1" applyFont="1" applyAlignment="1">
      <alignment vertical="center"/>
    </xf>
    <xf numFmtId="0" fontId="77" fillId="0" borderId="0" xfId="0" applyFont="1" applyAlignment="1">
      <alignment vertical="center"/>
    </xf>
    <xf numFmtId="0" fontId="79" fillId="0" borderId="0" xfId="0" applyFont="1" applyAlignment="1">
      <alignment vertical="center"/>
    </xf>
    <xf numFmtId="0" fontId="45" fillId="0" borderId="0" xfId="0" applyFont="1" applyAlignment="1" applyProtection="1">
      <alignment horizontal="right" vertical="center"/>
      <protection locked="0"/>
    </xf>
    <xf numFmtId="0" fontId="45" fillId="0" borderId="4" xfId="0" applyFont="1" applyBorder="1" applyAlignment="1">
      <alignment vertical="center"/>
    </xf>
    <xf numFmtId="164" fontId="45" fillId="0" borderId="4" xfId="0" applyNumberFormat="1" applyFont="1" applyBorder="1" applyAlignment="1">
      <alignment horizontal="right" vertical="center"/>
    </xf>
    <xf numFmtId="0" fontId="84" fillId="0" borderId="0" xfId="0" applyFont="1" applyAlignment="1">
      <alignment horizontal="left" vertical="center" wrapText="1"/>
    </xf>
    <xf numFmtId="164" fontId="45" fillId="0" borderId="0" xfId="0" applyNumberFormat="1" applyFont="1" applyAlignment="1">
      <alignment horizontal="right" vertical="center"/>
    </xf>
    <xf numFmtId="0" fontId="85" fillId="0" borderId="6" xfId="0" applyFont="1" applyBorder="1" applyAlignment="1" applyProtection="1">
      <alignment horizontal="right" vertical="center"/>
      <protection locked="0"/>
    </xf>
    <xf numFmtId="0" fontId="85" fillId="0" borderId="2" xfId="0" applyFont="1" applyBorder="1" applyAlignment="1" applyProtection="1">
      <alignment horizontal="right" vertical="center" wrapText="1"/>
      <protection locked="0"/>
    </xf>
    <xf numFmtId="164" fontId="89" fillId="0" borderId="0" xfId="0" applyNumberFormat="1" applyFont="1" applyAlignment="1">
      <alignment horizontal="right" vertical="top" wrapText="1" indent="1"/>
    </xf>
    <xf numFmtId="1" fontId="89" fillId="0" borderId="0" xfId="0" applyNumberFormat="1" applyFont="1" applyAlignment="1">
      <alignment horizontal="right" vertical="top" wrapText="1" indent="1"/>
    </xf>
    <xf numFmtId="0" fontId="86" fillId="0" borderId="28" xfId="0" applyFont="1" applyBorder="1" applyAlignment="1">
      <alignment horizontal="center" vertical="center" wrapText="1"/>
    </xf>
    <xf numFmtId="0" fontId="86" fillId="0" borderId="0" xfId="0" applyFont="1" applyAlignment="1" applyProtection="1">
      <alignment horizontal="right" vertical="center"/>
      <protection locked="0"/>
    </xf>
    <xf numFmtId="0" fontId="88" fillId="0" borderId="0" xfId="0" applyFont="1" applyAlignment="1"/>
    <xf numFmtId="0" fontId="46" fillId="0" borderId="1" xfId="0" applyFont="1" applyBorder="1" applyAlignment="1">
      <alignment horizontal="left"/>
    </xf>
    <xf numFmtId="0" fontId="45" fillId="0" borderId="1" xfId="0" applyFont="1" applyBorder="1" applyAlignment="1"/>
    <xf numFmtId="0" fontId="79" fillId="0" borderId="1" xfId="0" applyFont="1" applyBorder="1" applyAlignment="1">
      <alignment horizontal="right" vertical="top" wrapText="1"/>
    </xf>
    <xf numFmtId="0" fontId="45" fillId="0" borderId="1" xfId="0" applyFont="1" applyBorder="1" applyAlignment="1">
      <alignment horizontal="right"/>
    </xf>
    <xf numFmtId="0" fontId="79" fillId="0" borderId="0" xfId="0" applyFont="1" applyAlignment="1">
      <alignment horizontal="center" vertical="center" wrapText="1"/>
    </xf>
    <xf numFmtId="0" fontId="79" fillId="0" borderId="34" xfId="0" applyFont="1" applyBorder="1" applyAlignment="1">
      <alignment horizontal="right" vertical="center" wrapText="1"/>
    </xf>
    <xf numFmtId="0" fontId="79" fillId="0" borderId="2" xfId="0" applyFont="1" applyBorder="1" applyAlignment="1">
      <alignment horizontal="center" vertical="center" wrapText="1"/>
    </xf>
    <xf numFmtId="0" fontId="79" fillId="0" borderId="35" xfId="0" applyFont="1" applyBorder="1" applyAlignment="1">
      <alignment horizontal="right" vertical="center" wrapText="1"/>
    </xf>
    <xf numFmtId="0" fontId="46" fillId="0" borderId="6" xfId="0" applyFont="1" applyBorder="1" applyAlignment="1">
      <alignment horizontal="right" vertical="center" wrapText="1"/>
    </xf>
    <xf numFmtId="0" fontId="83" fillId="0" borderId="2" xfId="0" applyFont="1" applyBorder="1" applyAlignment="1">
      <alignment horizontal="left" vertical="center" wrapText="1"/>
    </xf>
    <xf numFmtId="0" fontId="46" fillId="0" borderId="35" xfId="0" applyFont="1" applyBorder="1" applyAlignment="1">
      <alignment horizontal="center" vertical="center" wrapText="1"/>
    </xf>
    <xf numFmtId="0" fontId="79" fillId="0" borderId="8" xfId="0" applyFont="1" applyBorder="1" applyAlignment="1">
      <alignment horizontal="left" vertical="center" indent="1"/>
    </xf>
    <xf numFmtId="0" fontId="46" fillId="0" borderId="0" xfId="0" applyFont="1" applyAlignment="1">
      <alignment vertical="center"/>
    </xf>
    <xf numFmtId="0" fontId="45" fillId="0" borderId="0" xfId="0" applyFont="1" applyAlignment="1">
      <alignment horizontal="left" vertical="center"/>
    </xf>
    <xf numFmtId="0" fontId="45" fillId="0" borderId="0" xfId="0" applyFont="1" applyAlignment="1">
      <alignment horizontal="left"/>
    </xf>
    <xf numFmtId="0" fontId="45" fillId="0" borderId="0" xfId="6" applyFont="1" applyAlignment="1">
      <alignment horizontal="left"/>
    </xf>
    <xf numFmtId="0" fontId="46" fillId="0" borderId="0" xfId="6" applyFont="1" applyAlignment="1">
      <alignment horizontal="left"/>
    </xf>
    <xf numFmtId="0" fontId="45" fillId="0" borderId="0" xfId="6" applyFont="1" applyAlignment="1">
      <alignment horizontal="right"/>
    </xf>
    <xf numFmtId="0" fontId="46" fillId="0" borderId="7" xfId="6" applyFont="1" applyBorder="1" applyAlignment="1">
      <alignment horizontal="left" vertical="center" wrapText="1"/>
    </xf>
    <xf numFmtId="0" fontId="46" fillId="0" borderId="11" xfId="6" applyFont="1" applyBorder="1" applyAlignment="1">
      <alignment horizontal="right" vertical="center" wrapText="1"/>
    </xf>
    <xf numFmtId="0" fontId="77" fillId="0" borderId="8" xfId="6" applyFont="1" applyBorder="1" applyAlignment="1">
      <alignment horizontal="left" vertical="center" indent="1"/>
    </xf>
    <xf numFmtId="0" fontId="45" fillId="0" borderId="4" xfId="6" applyFont="1" applyBorder="1" applyAlignment="1">
      <alignment vertical="center"/>
    </xf>
    <xf numFmtId="0" fontId="45" fillId="0" borderId="0" xfId="6" applyFont="1" applyAlignment="1">
      <alignment vertical="center"/>
    </xf>
    <xf numFmtId="0" fontId="45" fillId="0" borderId="0" xfId="6" applyFont="1" applyAlignment="1">
      <alignment horizontal="right" vertical="center"/>
    </xf>
    <xf numFmtId="0" fontId="49" fillId="0" borderId="0" xfId="0" applyFont="1" applyAlignment="1">
      <alignment horizontal="center"/>
    </xf>
    <xf numFmtId="0" fontId="49" fillId="0" borderId="12" xfId="0" applyFont="1" applyBorder="1" applyAlignment="1">
      <alignment horizontal="right" vertical="center" wrapText="1" indent="1"/>
    </xf>
    <xf numFmtId="0" fontId="89" fillId="0" borderId="0" xfId="0" applyFont="1" applyAlignment="1">
      <alignment horizontal="right" wrapText="1"/>
    </xf>
    <xf numFmtId="0" fontId="27" fillId="0" borderId="4" xfId="0" applyFont="1" applyBorder="1" applyAlignment="1">
      <alignment vertical="center"/>
    </xf>
    <xf numFmtId="0" fontId="49" fillId="0" borderId="4" xfId="0" applyFont="1" applyBorder="1" applyAlignment="1">
      <alignment vertical="center"/>
    </xf>
    <xf numFmtId="0" fontId="49" fillId="0" borderId="0" xfId="0" applyFont="1" applyAlignment="1">
      <alignment vertical="center"/>
    </xf>
    <xf numFmtId="0" fontId="27" fillId="0" borderId="0" xfId="0" applyFont="1" applyAlignment="1">
      <alignment vertical="center"/>
    </xf>
    <xf numFmtId="0" fontId="76" fillId="0" borderId="0" xfId="0" applyFont="1" applyAlignment="1"/>
    <xf numFmtId="0" fontId="45" fillId="0" borderId="4" xfId="0" applyFont="1" applyBorder="1" applyAlignment="1">
      <alignment horizontal="center" vertical="center" wrapText="1"/>
    </xf>
    <xf numFmtId="0" fontId="45" fillId="0" borderId="4" xfId="0" applyFont="1" applyBorder="1" applyAlignment="1" applyProtection="1">
      <alignment vertical="center"/>
      <protection locked="0"/>
    </xf>
    <xf numFmtId="0" fontId="81" fillId="0" borderId="8" xfId="0" applyFont="1" applyBorder="1" applyAlignment="1">
      <alignment horizontal="left" vertical="center"/>
    </xf>
    <xf numFmtId="0" fontId="82" fillId="0" borderId="8" xfId="0" applyFont="1" applyBorder="1" applyAlignment="1">
      <alignment horizontal="left" vertical="center"/>
    </xf>
    <xf numFmtId="0" fontId="89" fillId="0" borderId="0" xfId="0" applyFont="1" applyAlignment="1"/>
    <xf numFmtId="0" fontId="86" fillId="0" borderId="8" xfId="0" applyFont="1" applyBorder="1" applyAlignment="1">
      <alignment horizontal="left" vertical="center" wrapText="1"/>
    </xf>
    <xf numFmtId="0" fontId="2" fillId="0" borderId="0" xfId="3" applyNumberFormat="1" applyFont="1" applyFill="1" applyBorder="1" applyAlignment="1" applyProtection="1">
      <alignment horizontal="left" vertical="top" wrapText="1" indent="1"/>
    </xf>
    <xf numFmtId="0" fontId="2" fillId="0" borderId="9" xfId="0" applyNumberFormat="1" applyFont="1" applyFill="1" applyBorder="1" applyAlignment="1" applyProtection="1">
      <alignment horizontal="center" vertical="top" wrapText="1"/>
    </xf>
    <xf numFmtId="0" fontId="3" fillId="0" borderId="10" xfId="0" applyNumberFormat="1" applyFont="1" applyFill="1" applyBorder="1" applyAlignment="1" applyProtection="1">
      <alignment horizontal="center" wrapText="1"/>
    </xf>
    <xf numFmtId="0" fontId="8" fillId="0" borderId="0" xfId="3" applyNumberFormat="1" applyFont="1" applyFill="1" applyBorder="1" applyAlignment="1" applyProtection="1">
      <alignment vertical="center" wrapText="1"/>
    </xf>
    <xf numFmtId="164" fontId="3" fillId="0" borderId="0" xfId="0" applyNumberFormat="1" applyFont="1" applyFill="1" applyBorder="1" applyAlignment="1" applyProtection="1">
      <alignment vertical="top"/>
    </xf>
    <xf numFmtId="0" fontId="3" fillId="0" borderId="2" xfId="0" applyNumberFormat="1" applyFont="1" applyFill="1" applyBorder="1" applyAlignment="1" applyProtection="1">
      <alignment horizontal="left" vertical="top"/>
    </xf>
    <xf numFmtId="164" fontId="3" fillId="0" borderId="2" xfId="0" applyNumberFormat="1" applyFont="1" applyFill="1" applyBorder="1" applyAlignment="1" applyProtection="1">
      <alignment vertical="top"/>
    </xf>
    <xf numFmtId="0" fontId="7" fillId="3" borderId="0" xfId="0" applyNumberFormat="1" applyFont="1" applyFill="1" applyBorder="1" applyAlignment="1" applyProtection="1">
      <alignment horizontal="left" vertical="center"/>
    </xf>
    <xf numFmtId="0" fontId="6" fillId="3" borderId="0" xfId="0" applyNumberFormat="1" applyFont="1" applyFill="1" applyBorder="1" applyAlignment="1" applyProtection="1">
      <alignment vertical="top"/>
    </xf>
    <xf numFmtId="0" fontId="7" fillId="3" borderId="0" xfId="0" applyNumberFormat="1" applyFont="1" applyFill="1" applyBorder="1" applyAlignment="1" applyProtection="1">
      <alignment horizontal="justify" vertical="center" wrapText="1"/>
    </xf>
    <xf numFmtId="0" fontId="8" fillId="3" borderId="0" xfId="0" applyNumberFormat="1" applyFont="1" applyFill="1" applyBorder="1" applyAlignment="1" applyProtection="1">
      <alignment horizontal="left" vertical="center"/>
    </xf>
    <xf numFmtId="164" fontId="2" fillId="0" borderId="0" xfId="0" applyNumberFormat="1" applyFont="1" applyFill="1" applyBorder="1" applyAlignment="1" applyProtection="1">
      <alignment horizontal="right" vertical="top"/>
    </xf>
    <xf numFmtId="0" fontId="3" fillId="0" borderId="2" xfId="0" applyNumberFormat="1" applyFont="1" applyFill="1" applyBorder="1" applyAlignment="1" applyProtection="1">
      <alignment vertical="top"/>
    </xf>
    <xf numFmtId="0" fontId="1" fillId="0" borderId="2" xfId="0" applyNumberFormat="1" applyFont="1" applyFill="1" applyBorder="1" applyAlignment="1" applyProtection="1">
      <alignment horizontal="right" vertical="center"/>
    </xf>
    <xf numFmtId="0" fontId="9" fillId="0" borderId="2" xfId="0" applyNumberFormat="1" applyFont="1" applyFill="1" applyBorder="1" applyAlignment="1" applyProtection="1">
      <alignment vertical="top"/>
    </xf>
    <xf numFmtId="0" fontId="9" fillId="0" borderId="2" xfId="3" applyNumberFormat="1" applyFont="1" applyFill="1" applyBorder="1" applyAlignment="1" applyProtection="1">
      <alignment vertical="center"/>
    </xf>
    <xf numFmtId="164" fontId="57" fillId="0" borderId="0" xfId="0" applyNumberFormat="1" applyFont="1" applyFill="1" applyBorder="1" applyAlignment="1" applyProtection="1">
      <alignment vertical="top"/>
    </xf>
    <xf numFmtId="164" fontId="19" fillId="0" borderId="0" xfId="0" applyNumberFormat="1" applyFont="1" applyFill="1" applyBorder="1" applyAlignment="1" applyProtection="1">
      <alignment vertical="top"/>
    </xf>
    <xf numFmtId="164" fontId="31" fillId="0" borderId="0" xfId="0" applyNumberFormat="1" applyFont="1" applyFill="1" applyBorder="1" applyAlignment="1" applyProtection="1">
      <alignment vertical="top"/>
    </xf>
    <xf numFmtId="164" fontId="57" fillId="0" borderId="2" xfId="0" applyNumberFormat="1" applyFont="1" applyFill="1" applyBorder="1" applyAlignment="1" applyProtection="1">
      <alignment vertical="top"/>
    </xf>
    <xf numFmtId="0" fontId="56" fillId="0" borderId="13" xfId="0" applyNumberFormat="1" applyFont="1" applyFill="1" applyBorder="1" applyAlignment="1" applyProtection="1">
      <alignment horizontal="center" vertical="top" wrapText="1"/>
    </xf>
    <xf numFmtId="0" fontId="19" fillId="0" borderId="13" xfId="0" applyNumberFormat="1" applyFont="1" applyFill="1" applyBorder="1" applyAlignment="1" applyProtection="1">
      <alignment horizontal="center" vertical="top"/>
    </xf>
    <xf numFmtId="0" fontId="56" fillId="0" borderId="2" xfId="0" applyNumberFormat="1" applyFont="1" applyFill="1" applyBorder="1" applyAlignment="1" applyProtection="1">
      <alignment vertical="top" wrapText="1"/>
    </xf>
    <xf numFmtId="0" fontId="67" fillId="0" borderId="2" xfId="0" applyFont="1" applyBorder="1" applyAlignment="1">
      <alignment horizontal="justify" vertical="center"/>
    </xf>
    <xf numFmtId="0" fontId="0" fillId="0" borderId="2" xfId="0" applyBorder="1" applyAlignment="1"/>
    <xf numFmtId="0" fontId="14" fillId="0" borderId="2" xfId="0" applyNumberFormat="1" applyFont="1" applyFill="1" applyBorder="1" applyAlignment="1" applyProtection="1">
      <alignment vertical="top"/>
    </xf>
    <xf numFmtId="0" fontId="55" fillId="0" borderId="0" xfId="0" applyNumberFormat="1" applyFont="1" applyFill="1" applyBorder="1" applyAlignment="1" applyProtection="1">
      <alignment vertical="top"/>
    </xf>
    <xf numFmtId="0" fontId="56" fillId="0" borderId="0" xfId="0" applyNumberFormat="1" applyFont="1" applyFill="1" applyBorder="1" applyAlignment="1" applyProtection="1">
      <alignment horizontal="left" vertical="top"/>
    </xf>
    <xf numFmtId="0" fontId="91" fillId="0" borderId="0" xfId="0" applyFont="1" applyAlignment="1">
      <alignment horizontal="right" wrapText="1"/>
    </xf>
    <xf numFmtId="0" fontId="2" fillId="0" borderId="3" xfId="0" applyNumberFormat="1" applyFont="1" applyFill="1" applyBorder="1" applyAlignment="1" applyProtection="1">
      <alignment horizontal="right" vertical="center" wrapText="1"/>
    </xf>
    <xf numFmtId="0" fontId="2" fillId="0" borderId="20" xfId="3" applyNumberFormat="1" applyFont="1" applyFill="1" applyBorder="1" applyAlignment="1" applyProtection="1">
      <alignment horizontal="right" vertical="top" indent="12"/>
    </xf>
    <xf numFmtId="0" fontId="2" fillId="0" borderId="20" xfId="3" applyFont="1" applyFill="1" applyBorder="1" applyAlignment="1" applyProtection="1">
      <alignment horizontal="right" vertical="top" indent="12"/>
    </xf>
    <xf numFmtId="0" fontId="13" fillId="0" borderId="20" xfId="3" applyNumberFormat="1" applyFont="1" applyFill="1" applyBorder="1" applyAlignment="1" applyProtection="1">
      <alignment horizontal="right" vertical="top" indent="12"/>
    </xf>
    <xf numFmtId="0" fontId="13" fillId="0" borderId="20" xfId="3" applyNumberFormat="1" applyFont="1" applyFill="1" applyBorder="1" applyAlignment="1" applyProtection="1">
      <alignment horizontal="center" vertical="top"/>
    </xf>
    <xf numFmtId="0" fontId="90" fillId="0" borderId="0" xfId="0" applyFont="1" applyAlignment="1">
      <alignment horizontal="center" vertical="center" wrapText="1"/>
    </xf>
    <xf numFmtId="0" fontId="92" fillId="0" borderId="0" xfId="6" applyFont="1" applyAlignment="1">
      <alignment horizontal="left"/>
    </xf>
    <xf numFmtId="0" fontId="46" fillId="0" borderId="26" xfId="6" applyFont="1" applyBorder="1" applyAlignment="1">
      <alignment horizontal="right" vertical="center" wrapText="1"/>
    </xf>
    <xf numFmtId="0" fontId="49" fillId="0" borderId="36" xfId="0" applyFont="1" applyBorder="1" applyAlignment="1">
      <alignment horizontal="right" vertical="center" wrapText="1" indent="1"/>
    </xf>
    <xf numFmtId="0" fontId="79" fillId="0" borderId="26" xfId="6" applyFont="1" applyBorder="1" applyAlignment="1">
      <alignment horizontal="right" vertical="center" wrapText="1"/>
    </xf>
    <xf numFmtId="0" fontId="71" fillId="0" borderId="0" xfId="3" quotePrefix="1" applyNumberFormat="1" applyFont="1" applyFill="1" applyBorder="1" applyAlignment="1" applyProtection="1">
      <alignment horizontal="left" vertical="top" wrapText="1"/>
    </xf>
    <xf numFmtId="0" fontId="71" fillId="0" borderId="0" xfId="3" applyNumberFormat="1" applyFont="1" applyFill="1" applyBorder="1" applyAlignment="1" applyProtection="1">
      <alignment horizontal="left" vertical="top" wrapText="1"/>
    </xf>
    <xf numFmtId="0" fontId="6" fillId="0" borderId="0" xfId="0" applyFont="1" applyBorder="1" applyAlignment="1"/>
    <xf numFmtId="0" fontId="2" fillId="0" borderId="0" xfId="0" applyNumberFormat="1" applyFont="1" applyFill="1" applyBorder="1" applyAlignment="1" applyProtection="1">
      <alignment horizontal="left" wrapText="1"/>
    </xf>
    <xf numFmtId="0" fontId="8"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1" fillId="0" borderId="0" xfId="3"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6" fillId="0" borderId="0" xfId="1" applyFont="1" applyAlignment="1">
      <alignment horizontal="left" vertical="center" wrapText="1"/>
    </xf>
    <xf numFmtId="0" fontId="3" fillId="0" borderId="3"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8" fillId="0" borderId="0" xfId="1" applyFont="1" applyAlignment="1">
      <alignment horizontal="justify" vertical="center" wrapText="1"/>
    </xf>
    <xf numFmtId="0" fontId="8" fillId="0" borderId="0" xfId="0" applyNumberFormat="1" applyFont="1" applyFill="1" applyBorder="1" applyAlignment="1" applyProtection="1">
      <alignment horizontal="left" vertical="top" wrapText="1"/>
    </xf>
    <xf numFmtId="0" fontId="8" fillId="3" borderId="0" xfId="1" applyFont="1" applyFill="1" applyAlignment="1">
      <alignment horizontal="left" vertical="center" wrapText="1"/>
    </xf>
    <xf numFmtId="0" fontId="6" fillId="3" borderId="0" xfId="1" applyFont="1" applyFill="1" applyAlignment="1">
      <alignment horizontal="left" vertical="center" wrapText="1"/>
    </xf>
    <xf numFmtId="0" fontId="6" fillId="3" borderId="0" xfId="0" applyFont="1" applyFill="1" applyAlignment="1" applyProtection="1">
      <alignment horizontal="left" vertical="center" wrapText="1"/>
    </xf>
    <xf numFmtId="0" fontId="7" fillId="3" borderId="0" xfId="0" applyNumberFormat="1" applyFont="1" applyFill="1" applyBorder="1" applyAlignment="1" applyProtection="1">
      <alignment horizontal="left" vertical="center" wrapText="1"/>
    </xf>
    <xf numFmtId="0" fontId="75" fillId="0" borderId="0" xfId="0" applyNumberFormat="1" applyFont="1" applyFill="1" applyBorder="1" applyAlignment="1" applyProtection="1">
      <alignment horizontal="center" vertical="top"/>
    </xf>
    <xf numFmtId="0" fontId="1" fillId="0" borderId="0" xfId="3" applyNumberFormat="1" applyFont="1" applyFill="1" applyBorder="1" applyAlignment="1" applyProtection="1">
      <alignment horizontal="center" vertical="top"/>
    </xf>
    <xf numFmtId="0" fontId="7" fillId="0" borderId="0" xfId="3" applyNumberFormat="1" applyFont="1" applyFill="1" applyBorder="1" applyAlignment="1" applyProtection="1">
      <alignment horizontal="left" vertical="center" wrapText="1"/>
    </xf>
    <xf numFmtId="0" fontId="3" fillId="0" borderId="0" xfId="3" applyNumberFormat="1" applyFont="1" applyFill="1" applyBorder="1" applyAlignment="1" applyProtection="1">
      <alignment horizontal="center" vertical="top"/>
    </xf>
    <xf numFmtId="0" fontId="6" fillId="0" borderId="0" xfId="3" applyNumberFormat="1" applyFont="1" applyFill="1" applyBorder="1" applyAlignment="1" applyProtection="1">
      <alignment horizontal="left" vertical="center" wrapText="1"/>
    </xf>
    <xf numFmtId="0" fontId="8" fillId="0" borderId="0" xfId="3" applyNumberFormat="1" applyFont="1" applyFill="1" applyBorder="1" applyAlignment="1" applyProtection="1">
      <alignment horizontal="justify" vertical="justify" wrapText="1"/>
    </xf>
    <xf numFmtId="0" fontId="7" fillId="0" borderId="0" xfId="3" applyNumberFormat="1" applyFont="1" applyFill="1" applyBorder="1" applyAlignment="1" applyProtection="1">
      <alignment horizontal="left" vertical="top" wrapText="1"/>
    </xf>
    <xf numFmtId="0" fontId="3" fillId="0" borderId="0" xfId="3" applyNumberFormat="1" applyFont="1" applyFill="1" applyBorder="1" applyAlignment="1" applyProtection="1">
      <alignment horizontal="center" vertical="top" wrapText="1"/>
    </xf>
    <xf numFmtId="0" fontId="6" fillId="0" borderId="0" xfId="3" applyNumberFormat="1" applyFont="1" applyFill="1" applyBorder="1" applyAlignment="1" applyProtection="1">
      <alignment horizontal="justify" vertical="justify" wrapText="1"/>
    </xf>
    <xf numFmtId="0" fontId="71" fillId="0" borderId="0" xfId="3" quotePrefix="1" applyNumberFormat="1" applyFont="1" applyFill="1" applyBorder="1" applyAlignment="1" applyProtection="1">
      <alignment horizontal="left" vertical="top" wrapText="1"/>
    </xf>
    <xf numFmtId="0" fontId="71" fillId="0" borderId="0" xfId="3"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center" vertical="top" wrapText="1"/>
    </xf>
    <xf numFmtId="0" fontId="25" fillId="0" borderId="0" xfId="3" applyNumberFormat="1" applyFont="1" applyFill="1" applyBorder="1" applyAlignment="1" applyProtection="1">
      <alignment horizontal="center" vertical="top"/>
    </xf>
    <xf numFmtId="0" fontId="9" fillId="0" borderId="0" xfId="3" applyNumberFormat="1" applyFont="1" applyFill="1" applyBorder="1" applyAlignment="1" applyProtection="1">
      <alignment horizontal="left" vertical="top"/>
    </xf>
    <xf numFmtId="0" fontId="1" fillId="0" borderId="0" xfId="3" applyNumberFormat="1" applyFont="1" applyFill="1" applyBorder="1" applyAlignment="1" applyProtection="1">
      <alignment horizontal="center" vertical="top" wrapText="1"/>
    </xf>
    <xf numFmtId="0" fontId="6" fillId="0" borderId="0" xfId="3" applyNumberFormat="1" applyFont="1" applyFill="1" applyBorder="1" applyAlignment="1" applyProtection="1">
      <alignment vertical="top" wrapText="1"/>
    </xf>
    <xf numFmtId="0" fontId="20" fillId="0" borderId="0" xfId="3" applyNumberFormat="1" applyFont="1" applyFill="1" applyBorder="1" applyAlignment="1" applyProtection="1">
      <alignment vertical="top"/>
    </xf>
    <xf numFmtId="0" fontId="65" fillId="0" borderId="0" xfId="0" applyFont="1" applyAlignment="1">
      <alignment horizontal="left" wrapText="1"/>
    </xf>
    <xf numFmtId="0" fontId="1" fillId="0" borderId="0" xfId="3" applyNumberFormat="1" applyFont="1" applyFill="1" applyBorder="1" applyAlignment="1" applyProtection="1">
      <alignment horizontal="left" vertical="top"/>
    </xf>
    <xf numFmtId="0" fontId="3" fillId="0" borderId="11" xfId="3" applyNumberFormat="1" applyFont="1" applyFill="1" applyBorder="1" applyAlignment="1" applyProtection="1">
      <alignment horizontal="center"/>
    </xf>
    <xf numFmtId="0" fontId="3" fillId="0" borderId="5" xfId="3" applyNumberFormat="1" applyFont="1" applyFill="1" applyBorder="1" applyAlignment="1" applyProtection="1">
      <alignment horizontal="center"/>
    </xf>
    <xf numFmtId="0" fontId="53" fillId="0" borderId="0" xfId="0" applyNumberFormat="1" applyFont="1" applyFill="1" applyBorder="1" applyAlignment="1" applyProtection="1">
      <alignment horizontal="center" vertical="top"/>
    </xf>
    <xf numFmtId="0" fontId="6" fillId="0" borderId="0" xfId="0" applyNumberFormat="1" applyFont="1" applyFill="1" applyBorder="1" applyAlignment="1" applyProtection="1">
      <alignment vertical="top" wrapText="1"/>
    </xf>
    <xf numFmtId="0" fontId="16" fillId="0" borderId="0" xfId="0" applyNumberFormat="1" applyFont="1" applyFill="1" applyBorder="1" applyAlignment="1" applyProtection="1">
      <alignment vertical="top" wrapText="1"/>
    </xf>
    <xf numFmtId="0" fontId="1" fillId="0" borderId="0" xfId="8" applyFont="1" applyAlignment="1">
      <alignment horizontal="center" vertical="top"/>
    </xf>
    <xf numFmtId="0" fontId="25" fillId="0" borderId="0" xfId="8" applyFont="1" applyAlignment="1">
      <alignment horizontal="center" vertical="top"/>
    </xf>
    <xf numFmtId="0" fontId="3" fillId="0" borderId="0" xfId="8" applyFont="1" applyAlignment="1">
      <alignment horizontal="center" vertical="top"/>
    </xf>
    <xf numFmtId="0" fontId="3" fillId="0" borderId="3" xfId="8" applyFont="1" applyBorder="1" applyAlignment="1">
      <alignment horizontal="center" vertical="center"/>
    </xf>
    <xf numFmtId="0" fontId="3" fillId="0" borderId="0" xfId="8" applyFont="1" applyAlignment="1">
      <alignment horizontal="center" vertical="center"/>
    </xf>
    <xf numFmtId="0" fontId="0" fillId="0" borderId="0" xfId="0" applyAlignment="1">
      <alignment wrapText="1"/>
    </xf>
    <xf numFmtId="0" fontId="76" fillId="0" borderId="0" xfId="0" applyFont="1" applyAlignment="1">
      <alignment horizontal="left" vertical="center"/>
    </xf>
    <xf numFmtId="0" fontId="46" fillId="0" borderId="22" xfId="0" applyFont="1" applyBorder="1" applyAlignment="1">
      <alignment horizontal="left" vertical="center" wrapText="1"/>
    </xf>
    <xf numFmtId="0" fontId="46" fillId="0" borderId="8" xfId="0" applyFont="1" applyBorder="1" applyAlignment="1">
      <alignment horizontal="left" vertical="center" wrapText="1"/>
    </xf>
    <xf numFmtId="0" fontId="46" fillId="0" borderId="23" xfId="0" applyFont="1" applyBorder="1" applyAlignment="1">
      <alignment horizontal="left" vertical="center" wrapText="1"/>
    </xf>
    <xf numFmtId="0" fontId="46" fillId="0" borderId="11" xfId="0" applyFont="1" applyBorder="1" applyAlignment="1">
      <alignment horizontal="center" vertical="center"/>
    </xf>
    <xf numFmtId="0" fontId="46" fillId="0" borderId="5" xfId="0" applyFont="1" applyBorder="1" applyAlignment="1">
      <alignment horizontal="center" vertical="center"/>
    </xf>
    <xf numFmtId="0" fontId="46" fillId="0" borderId="9" xfId="0" applyFont="1" applyBorder="1" applyAlignment="1">
      <alignment horizontal="right" vertical="center" wrapText="1"/>
    </xf>
    <xf numFmtId="0" fontId="46" fillId="0" borderId="14" xfId="0" applyFont="1" applyBorder="1" applyAlignment="1">
      <alignment horizontal="right" vertical="center" wrapText="1"/>
    </xf>
    <xf numFmtId="0" fontId="46" fillId="0" borderId="15" xfId="0" applyFont="1" applyBorder="1" applyAlignment="1">
      <alignment horizontal="right" vertical="center" wrapText="1"/>
    </xf>
    <xf numFmtId="0" fontId="46" fillId="0" borderId="6" xfId="0" applyFont="1" applyBorder="1" applyAlignment="1">
      <alignment horizontal="right" vertical="center" wrapText="1"/>
    </xf>
    <xf numFmtId="0" fontId="46" fillId="0" borderId="0" xfId="0" applyFont="1" applyAlignment="1">
      <alignment horizontal="left" vertical="center" wrapText="1"/>
    </xf>
    <xf numFmtId="0" fontId="79" fillId="0" borderId="22" xfId="12" applyFont="1" applyBorder="1" applyAlignment="1">
      <alignment horizontal="left" vertical="center" wrapText="1"/>
    </xf>
    <xf numFmtId="0" fontId="79" fillId="0" borderId="23" xfId="12" applyFont="1" applyBorder="1" applyAlignment="1">
      <alignment horizontal="left" vertical="center" wrapText="1"/>
    </xf>
    <xf numFmtId="0" fontId="79" fillId="0" borderId="25" xfId="12" applyFont="1" applyBorder="1" applyAlignment="1">
      <alignment horizontal="right" vertical="center" wrapText="1" indent="1"/>
    </xf>
    <xf numFmtId="0" fontId="79" fillId="0" borderId="27" xfId="12" applyFont="1" applyBorder="1" applyAlignment="1">
      <alignment horizontal="right" vertical="center" wrapText="1" indent="1"/>
    </xf>
    <xf numFmtId="0" fontId="79" fillId="0" borderId="26" xfId="12" applyFont="1" applyBorder="1" applyAlignment="1">
      <alignment horizontal="center" vertical="center" wrapText="1"/>
    </xf>
    <xf numFmtId="0" fontId="79" fillId="0" borderId="5" xfId="12" applyFont="1" applyBorder="1" applyAlignment="1">
      <alignment horizontal="center" vertical="center" wrapText="1"/>
    </xf>
    <xf numFmtId="0" fontId="46" fillId="0" borderId="0" xfId="0" applyFont="1" applyAlignment="1">
      <alignment horizontal="left" vertical="center"/>
    </xf>
    <xf numFmtId="0" fontId="85" fillId="0" borderId="22" xfId="0" applyFont="1" applyBorder="1" applyAlignment="1">
      <alignment horizontal="left" vertical="center" wrapText="1"/>
    </xf>
    <xf numFmtId="0" fontId="85" fillId="0" borderId="23" xfId="0" applyFont="1" applyBorder="1" applyAlignment="1">
      <alignment horizontal="left" vertical="center" wrapText="1"/>
    </xf>
    <xf numFmtId="0" fontId="85" fillId="0" borderId="4" xfId="0" applyFont="1" applyBorder="1" applyAlignment="1">
      <alignment horizontal="right" vertical="center" wrapText="1"/>
    </xf>
    <xf numFmtId="0" fontId="85" fillId="0" borderId="2" xfId="0" applyFont="1" applyBorder="1" applyAlignment="1">
      <alignment horizontal="right" vertical="center" wrapText="1"/>
    </xf>
    <xf numFmtId="0" fontId="85" fillId="0" borderId="30" xfId="0" applyFont="1" applyBorder="1" applyAlignment="1">
      <alignment horizontal="right" vertical="center"/>
    </xf>
    <xf numFmtId="0" fontId="85" fillId="0" borderId="6" xfId="0" applyFont="1" applyBorder="1" applyAlignment="1">
      <alignment horizontal="right" vertical="center"/>
    </xf>
    <xf numFmtId="0" fontId="85" fillId="0" borderId="30" xfId="0" applyFont="1" applyBorder="1" applyAlignment="1">
      <alignment horizontal="right" vertical="center" wrapText="1"/>
    </xf>
    <xf numFmtId="0" fontId="85" fillId="0" borderId="6" xfId="0" applyFont="1" applyBorder="1" applyAlignment="1">
      <alignment horizontal="right" vertical="center" wrapText="1"/>
    </xf>
    <xf numFmtId="0" fontId="46" fillId="0" borderId="30" xfId="0" applyFont="1" applyBorder="1" applyAlignment="1">
      <alignment horizontal="right" vertical="center" wrapText="1"/>
    </xf>
    <xf numFmtId="0" fontId="60" fillId="0" borderId="0" xfId="0" applyFont="1" applyAlignment="1">
      <alignment vertical="center"/>
    </xf>
    <xf numFmtId="0" fontId="51" fillId="0" borderId="0" xfId="0" applyFont="1" applyAlignment="1">
      <alignment vertical="center"/>
    </xf>
    <xf numFmtId="0" fontId="76" fillId="0" borderId="0" xfId="0" applyFont="1" applyAlignment="1">
      <alignment horizontal="left"/>
    </xf>
    <xf numFmtId="0" fontId="79" fillId="0" borderId="31" xfId="0" applyFont="1" applyBorder="1" applyAlignment="1">
      <alignment horizontal="right" vertical="center" wrapText="1"/>
    </xf>
    <xf numFmtId="0" fontId="79" fillId="0" borderId="10" xfId="0" applyFont="1" applyBorder="1" applyAlignment="1">
      <alignment horizontal="right" vertical="center" wrapText="1"/>
    </xf>
    <xf numFmtId="0" fontId="79" fillId="0" borderId="14" xfId="0" applyFont="1" applyBorder="1" applyAlignment="1">
      <alignment horizontal="right" vertical="center" wrapText="1"/>
    </xf>
    <xf numFmtId="0" fontId="46" fillId="0" borderId="33" xfId="0" applyFont="1" applyBorder="1" applyAlignment="1">
      <alignment horizontal="center" vertical="center"/>
    </xf>
    <xf numFmtId="0" fontId="46" fillId="0" borderId="1" xfId="0" applyFont="1" applyBorder="1" applyAlignment="1">
      <alignment horizontal="center" vertical="center"/>
    </xf>
    <xf numFmtId="0" fontId="79" fillId="0" borderId="16" xfId="0" applyFont="1" applyBorder="1" applyAlignment="1">
      <alignment horizontal="right" vertical="center" wrapText="1"/>
    </xf>
    <xf numFmtId="0" fontId="79" fillId="0" borderId="6" xfId="0" applyFont="1" applyBorder="1" applyAlignment="1">
      <alignment horizontal="right" vertical="center" wrapText="1"/>
    </xf>
    <xf numFmtId="0" fontId="46" fillId="0" borderId="6" xfId="0" applyFont="1" applyBorder="1" applyAlignment="1">
      <alignment horizontal="center" vertical="center"/>
    </xf>
    <xf numFmtId="0" fontId="46" fillId="0" borderId="2" xfId="0" applyFont="1" applyBorder="1" applyAlignment="1">
      <alignment horizontal="center" vertical="center"/>
    </xf>
    <xf numFmtId="0" fontId="46" fillId="0" borderId="35" xfId="0" applyFont="1" applyBorder="1" applyAlignment="1">
      <alignment horizontal="center" vertical="center"/>
    </xf>
    <xf numFmtId="0" fontId="46" fillId="0" borderId="16" xfId="0" applyFont="1" applyBorder="1" applyAlignment="1">
      <alignment horizontal="right" vertical="center"/>
    </xf>
    <xf numFmtId="0" fontId="0" fillId="0" borderId="6" xfId="0" applyBorder="1" applyAlignment="1">
      <alignment horizontal="right"/>
    </xf>
    <xf numFmtId="0" fontId="76" fillId="0" borderId="0" xfId="6" applyFont="1" applyAlignment="1">
      <alignment horizontal="center" vertical="center"/>
    </xf>
    <xf numFmtId="0" fontId="79" fillId="0" borderId="30" xfId="0" applyFont="1" applyBorder="1" applyAlignment="1">
      <alignment horizontal="right" vertical="center" wrapText="1"/>
    </xf>
    <xf numFmtId="0" fontId="46" fillId="0" borderId="31"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4" xfId="0" applyFont="1" applyBorder="1" applyAlignment="1">
      <alignment horizontal="center" vertical="center" wrapText="1"/>
    </xf>
    <xf numFmtId="0" fontId="81" fillId="0" borderId="22" xfId="12" applyFont="1" applyBorder="1" applyAlignment="1">
      <alignment horizontal="left" vertical="center" wrapText="1"/>
    </xf>
    <xf numFmtId="0" fontId="81" fillId="0" borderId="23" xfId="12" applyFont="1" applyBorder="1" applyAlignment="1">
      <alignment horizontal="left" vertical="center" wrapText="1"/>
    </xf>
    <xf numFmtId="0" fontId="81" fillId="0" borderId="25" xfId="12" applyFont="1" applyBorder="1" applyAlignment="1">
      <alignment horizontal="center" vertical="center" wrapText="1"/>
    </xf>
    <xf numFmtId="0" fontId="81" fillId="0" borderId="27" xfId="12" applyFont="1" applyBorder="1" applyAlignment="1">
      <alignment horizontal="center" vertical="center" wrapText="1"/>
    </xf>
    <xf numFmtId="0" fontId="49" fillId="0" borderId="22" xfId="0" applyFont="1" applyBorder="1" applyAlignment="1">
      <alignment horizontal="left" vertical="center" wrapText="1"/>
    </xf>
    <xf numFmtId="0" fontId="49" fillId="0" borderId="23" xfId="0" applyFont="1" applyBorder="1" applyAlignment="1">
      <alignment horizontal="left" vertical="center" wrapText="1"/>
    </xf>
    <xf numFmtId="0" fontId="49" fillId="0" borderId="11" xfId="0" applyFont="1" applyBorder="1" applyAlignment="1">
      <alignment horizontal="center" vertical="center" wrapText="1"/>
    </xf>
    <xf numFmtId="0" fontId="49" fillId="0" borderId="5" xfId="0" applyFont="1" applyBorder="1" applyAlignment="1">
      <alignment horizontal="center" vertical="center" wrapText="1"/>
    </xf>
    <xf numFmtId="0" fontId="85" fillId="0" borderId="22" xfId="0" applyFont="1" applyBorder="1" applyAlignment="1" applyProtection="1">
      <alignment horizontal="left" vertical="center" wrapText="1"/>
      <protection locked="0"/>
    </xf>
    <xf numFmtId="0" fontId="85" fillId="0" borderId="23" xfId="0" applyFont="1" applyBorder="1" applyAlignment="1" applyProtection="1">
      <alignment horizontal="left" vertical="center"/>
      <protection locked="0"/>
    </xf>
    <xf numFmtId="0" fontId="85" fillId="0" borderId="11" xfId="0" applyFont="1" applyBorder="1" applyAlignment="1" applyProtection="1">
      <alignment horizontal="center" vertical="center" wrapText="1"/>
      <protection locked="0"/>
    </xf>
    <xf numFmtId="0" fontId="85" fillId="0" borderId="5" xfId="0" applyFont="1" applyBorder="1" applyAlignment="1" applyProtection="1">
      <alignment horizontal="center" vertical="center" wrapText="1"/>
      <protection locked="0"/>
    </xf>
    <xf numFmtId="0" fontId="85" fillId="0" borderId="22" xfId="4" applyFont="1" applyBorder="1" applyAlignment="1">
      <alignment horizontal="left" vertical="center" wrapText="1"/>
    </xf>
    <xf numFmtId="0" fontId="85" fillId="0" borderId="23" xfId="4" applyFont="1" applyBorder="1" applyAlignment="1">
      <alignment horizontal="left" vertical="center" wrapText="1"/>
    </xf>
    <xf numFmtId="0" fontId="81" fillId="0" borderId="31" xfId="4" applyFont="1" applyBorder="1" applyAlignment="1">
      <alignment horizontal="right" vertical="center" wrapText="1"/>
    </xf>
    <xf numFmtId="0" fontId="81" fillId="0" borderId="14" xfId="4" applyFont="1" applyBorder="1" applyAlignment="1">
      <alignment horizontal="right" vertical="center" wrapText="1"/>
    </xf>
    <xf numFmtId="164" fontId="85" fillId="0" borderId="30" xfId="0" applyNumberFormat="1" applyFont="1" applyBorder="1" applyAlignment="1">
      <alignment horizontal="right" vertical="center" wrapText="1" indent="1"/>
    </xf>
    <xf numFmtId="164" fontId="85" fillId="0" borderId="6" xfId="0" applyNumberFormat="1" applyFont="1" applyBorder="1" applyAlignment="1">
      <alignment horizontal="right" vertical="center" wrapText="1" indent="1"/>
    </xf>
    <xf numFmtId="0" fontId="85" fillId="0" borderId="26" xfId="0" applyFont="1" applyBorder="1" applyAlignment="1">
      <alignment horizontal="center" vertical="center" wrapText="1"/>
    </xf>
    <xf numFmtId="0" fontId="85" fillId="0" borderId="5" xfId="0" applyFont="1" applyBorder="1" applyAlignment="1">
      <alignment horizontal="center" vertical="center" wrapText="1"/>
    </xf>
    <xf numFmtId="0" fontId="84" fillId="0" borderId="0" xfId="14" applyFont="1" applyAlignment="1">
      <alignment horizontal="left" vertical="center" wrapText="1"/>
    </xf>
    <xf numFmtId="164" fontId="76" fillId="0" borderId="0" xfId="14" applyNumberFormat="1" applyFont="1" applyAlignment="1">
      <alignment horizontal="left" vertical="center"/>
    </xf>
    <xf numFmtId="0" fontId="85" fillId="0" borderId="22" xfId="14" applyFont="1" applyBorder="1" applyAlignment="1" applyProtection="1">
      <alignment horizontal="left" vertical="center" wrapText="1"/>
      <protection locked="0"/>
    </xf>
    <xf numFmtId="0" fontId="86" fillId="0" borderId="23" xfId="14" applyFont="1" applyBorder="1" applyAlignment="1" applyProtection="1">
      <alignment horizontal="left" vertical="center"/>
      <protection locked="0"/>
    </xf>
    <xf numFmtId="0" fontId="85" fillId="0" borderId="11" xfId="14" applyFont="1" applyBorder="1" applyAlignment="1">
      <alignment horizontal="center" vertical="center" wrapText="1"/>
    </xf>
    <xf numFmtId="0" fontId="85" fillId="0" borderId="29" xfId="14" applyFont="1" applyBorder="1" applyAlignment="1">
      <alignment horizontal="center" vertical="center" wrapText="1"/>
    </xf>
    <xf numFmtId="164" fontId="85" fillId="0" borderId="30" xfId="14" applyNumberFormat="1" applyFont="1" applyBorder="1" applyAlignment="1">
      <alignment horizontal="right" vertical="center" wrapText="1"/>
    </xf>
    <xf numFmtId="164" fontId="85" fillId="0" borderId="6" xfId="14" applyNumberFormat="1" applyFont="1" applyBorder="1" applyAlignment="1">
      <alignment horizontal="right" vertical="center" wrapText="1"/>
    </xf>
    <xf numFmtId="164" fontId="85" fillId="0" borderId="30" xfId="14" applyNumberFormat="1" applyFont="1" applyBorder="1" applyAlignment="1">
      <alignment horizontal="right" vertical="center" wrapText="1" indent="1"/>
    </xf>
    <xf numFmtId="164" fontId="85" fillId="0" borderId="6" xfId="14" applyNumberFormat="1" applyFont="1" applyBorder="1" applyAlignment="1">
      <alignment horizontal="right" vertical="center" wrapText="1" indent="1"/>
    </xf>
  </cellXfs>
  <cellStyles count="15">
    <cellStyle name="Comma 2" xfId="5" xr:uid="{00000000-0005-0000-0000-000000000000}"/>
    <cellStyle name="Currency 2" xfId="7" xr:uid="{00000000-0005-0000-0000-000001000000}"/>
    <cellStyle name="Excel Built-in Normal" xfId="13" xr:uid="{3B2D8AB6-C303-4338-B7D9-41EEA0CE0709}"/>
    <cellStyle name="Normal" xfId="0" builtinId="0"/>
    <cellStyle name="Normal 172" xfId="14" xr:uid="{BFBB0628-4D53-482E-849D-7DC9607EF77A}"/>
    <cellStyle name="Normal 2" xfId="4" xr:uid="{00000000-0005-0000-0000-000003000000}"/>
    <cellStyle name="Normal 2 2" xfId="6" xr:uid="{00000000-0005-0000-0000-000004000000}"/>
    <cellStyle name="Normal 3" xfId="2" xr:uid="{00000000-0005-0000-0000-000005000000}"/>
    <cellStyle name="Normal 5" xfId="3" xr:uid="{00000000-0005-0000-0000-000006000000}"/>
    <cellStyle name="Normal_cap2.2n" xfId="1" xr:uid="{00000000-0005-0000-0000-000008000000}"/>
    <cellStyle name="Normal_cap20.POPULATIEn 2" xfId="12" xr:uid="{20463632-5842-439A-B067-F27C77ABD09C}"/>
    <cellStyle name="Normal_Populatia la 1 ianuarie" xfId="9" xr:uid="{00000000-0005-0000-0000-00000F000000}"/>
    <cellStyle name="Normal_Rata de ocupare si rata somajului" xfId="10" xr:uid="{00000000-0005-0000-0000-000010000000}"/>
    <cellStyle name="Normal_RO_cifre_Turism" xfId="8" xr:uid="{00000000-0005-0000-0000-000012000000}"/>
    <cellStyle name="Normal_Sheet1" xfId="11" xr:uid="{00000000-0005-0000-0000-000014000000}"/>
  </cellStyles>
  <dxfs count="1">
    <dxf>
      <font>
        <b val="0"/>
        <condense val="0"/>
        <extend val="0"/>
        <color indexed="0"/>
      </font>
      <fill>
        <patternFill patternType="solid">
          <fgColor indexed="55"/>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76200</xdr:rowOff>
    </xdr:from>
    <xdr:to>
      <xdr:col>1</xdr:col>
      <xdr:colOff>1076325</xdr:colOff>
      <xdr:row>41</xdr:row>
      <xdr:rowOff>76200</xdr:rowOff>
    </xdr:to>
    <xdr:sp macro="" textlink="">
      <xdr:nvSpPr>
        <xdr:cNvPr id="6" name="Line 3">
          <a:extLst>
            <a:ext uri="{FF2B5EF4-FFF2-40B4-BE49-F238E27FC236}">
              <a16:creationId xmlns:a16="http://schemas.microsoft.com/office/drawing/2014/main" id="{E98A6102-1C78-4B0F-B4C2-5124D2334F16}"/>
            </a:ext>
          </a:extLst>
        </xdr:cNvPr>
        <xdr:cNvSpPr>
          <a:spLocks noChangeShapeType="1"/>
        </xdr:cNvSpPr>
      </xdr:nvSpPr>
      <xdr:spPr bwMode="auto">
        <a:xfrm>
          <a:off x="0" y="8877300"/>
          <a:ext cx="1076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78</xdr:row>
      <xdr:rowOff>85725</xdr:rowOff>
    </xdr:from>
    <xdr:to>
      <xdr:col>1</xdr:col>
      <xdr:colOff>1076325</xdr:colOff>
      <xdr:row>78</xdr:row>
      <xdr:rowOff>85725</xdr:rowOff>
    </xdr:to>
    <xdr:sp macro="" textlink="">
      <xdr:nvSpPr>
        <xdr:cNvPr id="7" name="Line 3">
          <a:extLst>
            <a:ext uri="{FF2B5EF4-FFF2-40B4-BE49-F238E27FC236}">
              <a16:creationId xmlns:a16="http://schemas.microsoft.com/office/drawing/2014/main" id="{7DE451B3-4F44-4881-A363-713DEE4884FE}"/>
            </a:ext>
          </a:extLst>
        </xdr:cNvPr>
        <xdr:cNvSpPr>
          <a:spLocks noChangeShapeType="1"/>
        </xdr:cNvSpPr>
      </xdr:nvSpPr>
      <xdr:spPr bwMode="auto">
        <a:xfrm>
          <a:off x="0" y="15430500"/>
          <a:ext cx="1076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tabSelected="1" zoomScaleNormal="100" workbookViewId="0">
      <selection sqref="A1:XFD1"/>
    </sheetView>
  </sheetViews>
  <sheetFormatPr defaultColWidth="15.265625" defaultRowHeight="12.75"/>
  <cols>
    <col min="1" max="1" width="32.86328125" style="1" customWidth="1"/>
    <col min="2" max="2" width="41.3984375" style="1" bestFit="1" customWidth="1"/>
    <col min="3" max="3" width="10.59765625" style="1" customWidth="1"/>
    <col min="4" max="4" width="13.59765625" style="1" customWidth="1"/>
    <col min="5" max="5" width="10" style="1" customWidth="1"/>
    <col min="6" max="6" width="11.86328125" style="1" customWidth="1"/>
    <col min="7" max="16384" width="15.265625" style="15"/>
  </cols>
  <sheetData>
    <row r="1" spans="1:5" ht="29.75" customHeight="1"/>
    <row r="2" spans="1:5" ht="13.15">
      <c r="A2" s="629" t="s">
        <v>0</v>
      </c>
      <c r="B2" s="629"/>
      <c r="C2" s="629"/>
      <c r="D2" s="629"/>
      <c r="E2" s="629"/>
    </row>
    <row r="3" spans="1:5" ht="3.75" customHeight="1"/>
    <row r="4" spans="1:5">
      <c r="A4" s="630" t="s">
        <v>407</v>
      </c>
      <c r="B4" s="630"/>
      <c r="C4" s="630"/>
      <c r="D4" s="630"/>
      <c r="E4" s="630"/>
    </row>
    <row r="5" spans="1:5" ht="10.5" customHeight="1" thickBot="1">
      <c r="A5" s="2"/>
      <c r="B5" s="2"/>
      <c r="C5" s="2"/>
      <c r="D5" s="2"/>
      <c r="E5" s="2"/>
    </row>
    <row r="6" spans="1:5" ht="25.5" thickTop="1" thickBot="1">
      <c r="A6" s="40"/>
      <c r="B6" s="3" t="s">
        <v>1</v>
      </c>
      <c r="C6" s="4" t="s">
        <v>2</v>
      </c>
      <c r="D6" s="5" t="s">
        <v>3</v>
      </c>
      <c r="E6" s="5" t="s">
        <v>4</v>
      </c>
    </row>
    <row r="7" spans="1:5" ht="15.75" thickTop="1">
      <c r="A7" s="6" t="s">
        <v>5</v>
      </c>
      <c r="B7" s="369" t="s">
        <v>397</v>
      </c>
      <c r="C7" s="370" t="s">
        <v>398</v>
      </c>
      <c r="D7" s="370"/>
      <c r="E7" s="370" t="s">
        <v>399</v>
      </c>
    </row>
    <row r="8" spans="1:5" ht="15.4">
      <c r="A8" s="8" t="s">
        <v>6</v>
      </c>
      <c r="B8" s="371" t="s">
        <v>400</v>
      </c>
      <c r="C8" s="372" t="s">
        <v>15</v>
      </c>
      <c r="D8" s="372"/>
      <c r="E8" s="372" t="s">
        <v>401</v>
      </c>
    </row>
    <row r="9" spans="1:5" ht="15.4">
      <c r="A9" s="8" t="s">
        <v>7</v>
      </c>
      <c r="B9" s="371" t="s">
        <v>402</v>
      </c>
      <c r="C9" s="372" t="s">
        <v>17</v>
      </c>
      <c r="D9" s="372" t="s">
        <v>403</v>
      </c>
      <c r="E9" s="372"/>
    </row>
    <row r="10" spans="1:5" ht="15.4">
      <c r="A10" s="40" t="s">
        <v>8</v>
      </c>
      <c r="B10" s="371" t="s">
        <v>404</v>
      </c>
      <c r="C10" s="372" t="s">
        <v>405</v>
      </c>
      <c r="D10" s="372" t="s">
        <v>406</v>
      </c>
      <c r="E10" s="372"/>
    </row>
    <row r="11" spans="1:5" ht="3.75" customHeight="1"/>
    <row r="12" spans="1:5" ht="12" customHeight="1">
      <c r="A12" s="12" t="s">
        <v>9</v>
      </c>
    </row>
    <row r="13" spans="1:5" ht="12" customHeight="1">
      <c r="A13" s="13" t="s">
        <v>10</v>
      </c>
      <c r="B13" s="8"/>
      <c r="C13" s="8"/>
      <c r="D13" s="8"/>
      <c r="E13" s="8"/>
    </row>
    <row r="14" spans="1:5" ht="12" customHeight="1">
      <c r="A14" s="13"/>
      <c r="B14" s="8"/>
      <c r="C14" s="8"/>
      <c r="D14" s="8"/>
      <c r="E14" s="8"/>
    </row>
    <row r="15" spans="1:5" ht="10.5" customHeight="1"/>
    <row r="16" spans="1:5">
      <c r="A16" s="14" t="s">
        <v>756</v>
      </c>
      <c r="B16" s="14"/>
      <c r="C16" s="14"/>
      <c r="D16" s="14"/>
      <c r="E16" s="14"/>
    </row>
    <row r="17" spans="1:6" ht="10.5" customHeight="1" thickBot="1">
      <c r="A17" s="16"/>
      <c r="B17" s="16"/>
      <c r="C17" s="28"/>
      <c r="D17" s="14"/>
      <c r="E17" s="17"/>
    </row>
    <row r="18" spans="1:6" ht="13.15" thickTop="1">
      <c r="A18" s="18" t="s">
        <v>11</v>
      </c>
      <c r="B18" s="19">
        <v>4</v>
      </c>
      <c r="C18" s="14"/>
      <c r="D18" s="17"/>
      <c r="F18" s="15"/>
    </row>
    <row r="19" spans="1:6">
      <c r="A19" s="18" t="s">
        <v>12</v>
      </c>
      <c r="B19" s="19">
        <v>1</v>
      </c>
      <c r="C19" s="14"/>
      <c r="D19" s="17"/>
      <c r="F19" s="15"/>
    </row>
    <row r="20" spans="1:6">
      <c r="A20" s="18" t="s">
        <v>13</v>
      </c>
      <c r="B20" s="19">
        <v>58</v>
      </c>
      <c r="C20" s="14"/>
      <c r="D20" s="17"/>
      <c r="F20" s="15"/>
    </row>
    <row r="21" spans="1:6">
      <c r="A21" s="20" t="s">
        <v>14</v>
      </c>
      <c r="B21" s="20">
        <v>235</v>
      </c>
      <c r="C21" s="14"/>
      <c r="D21" s="17"/>
      <c r="F21" s="15"/>
    </row>
    <row r="22" spans="1:6" ht="7.5" customHeight="1">
      <c r="A22" s="19"/>
      <c r="B22" s="19"/>
      <c r="C22" s="19"/>
      <c r="D22" s="14"/>
      <c r="E22" s="17"/>
    </row>
    <row r="23" spans="1:6" ht="6" customHeight="1"/>
    <row r="24" spans="1:6">
      <c r="A24" s="39"/>
    </row>
    <row r="26" spans="1:6" ht="13.5" customHeight="1">
      <c r="A26" s="15"/>
      <c r="B26" s="15"/>
      <c r="C26" s="15"/>
      <c r="D26" s="15"/>
      <c r="E26" s="15"/>
      <c r="F26" s="15"/>
    </row>
    <row r="27" spans="1:6" ht="13.5" customHeight="1">
      <c r="A27" s="15"/>
      <c r="B27" s="15"/>
      <c r="C27" s="15"/>
      <c r="D27" s="15"/>
      <c r="E27" s="15"/>
      <c r="F27" s="15"/>
    </row>
    <row r="28" spans="1:6" ht="13.5" customHeight="1">
      <c r="A28" s="15"/>
      <c r="B28" s="15"/>
      <c r="C28" s="15"/>
      <c r="D28" s="15"/>
      <c r="E28" s="15"/>
      <c r="F28" s="15"/>
    </row>
    <row r="29" spans="1:6" ht="13.5" customHeight="1">
      <c r="A29" s="15"/>
      <c r="B29" s="15"/>
      <c r="C29" s="15"/>
      <c r="D29" s="15"/>
      <c r="E29" s="15"/>
      <c r="F29" s="15"/>
    </row>
    <row r="30" spans="1:6" ht="13.5" customHeight="1">
      <c r="A30" s="15"/>
      <c r="B30" s="15"/>
      <c r="C30" s="15"/>
      <c r="D30" s="15"/>
      <c r="E30" s="15"/>
      <c r="F30" s="15"/>
    </row>
    <row r="31" spans="1:6" ht="13.5" customHeight="1">
      <c r="A31" s="15"/>
      <c r="B31" s="15"/>
      <c r="C31" s="15"/>
      <c r="D31" s="15"/>
      <c r="E31" s="15"/>
      <c r="F31" s="15"/>
    </row>
    <row r="32" spans="1:6" ht="13.5" customHeight="1">
      <c r="A32" s="15"/>
      <c r="B32" s="15"/>
      <c r="C32" s="15"/>
      <c r="D32" s="15"/>
      <c r="E32" s="15"/>
      <c r="F32" s="15"/>
    </row>
    <row r="33" s="15" customFormat="1" ht="13.5" customHeight="1"/>
    <row r="34" s="15" customFormat="1" ht="8.25" customHeight="1"/>
    <row r="35" s="15" customFormat="1"/>
    <row r="36" s="15" customFormat="1"/>
    <row r="37" s="15" customFormat="1"/>
  </sheetData>
  <mergeCells count="2">
    <mergeCell ref="A2:E2"/>
    <mergeCell ref="A4:E4"/>
  </mergeCells>
  <pageMargins left="0.26" right="0.17" top="0.32" bottom="0.34" header="0.22" footer="0.1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L31"/>
  <sheetViews>
    <sheetView zoomScaleNormal="100" zoomScaleSheetLayoutView="110" workbookViewId="0">
      <selection activeCell="B31" sqref="B31"/>
    </sheetView>
  </sheetViews>
  <sheetFormatPr defaultColWidth="9.1328125" defaultRowHeight="12.75"/>
  <cols>
    <col min="1" max="1" width="9.1328125" style="136"/>
    <col min="2" max="2" width="48.59765625" style="136" customWidth="1"/>
    <col min="3" max="3" width="11.86328125" style="136" customWidth="1"/>
    <col min="4" max="4" width="11.59765625" style="136" customWidth="1"/>
    <col min="5" max="5" width="11" style="136" customWidth="1"/>
    <col min="6" max="6" width="8.59765625" style="136" customWidth="1"/>
    <col min="7" max="8" width="9.1328125" style="136"/>
    <col min="9" max="9" width="9.3984375" style="136" customWidth="1"/>
    <col min="10" max="10" width="18.73046875" style="136" customWidth="1"/>
    <col min="11" max="11" width="14.1328125" style="136" customWidth="1"/>
    <col min="12" max="12" width="13.59765625" style="136" customWidth="1"/>
    <col min="13" max="16384" width="9.1328125" style="136"/>
  </cols>
  <sheetData>
    <row r="1" spans="2:12" ht="15" customHeight="1">
      <c r="B1" s="641" t="s">
        <v>224</v>
      </c>
      <c r="C1" s="641"/>
      <c r="D1" s="641"/>
      <c r="E1" s="641"/>
      <c r="F1" s="155"/>
      <c r="I1" s="205"/>
      <c r="J1" s="205"/>
    </row>
    <row r="2" spans="2:12">
      <c r="B2" s="82"/>
      <c r="C2" s="82"/>
      <c r="D2" s="82"/>
      <c r="E2" s="82"/>
      <c r="F2" s="82"/>
      <c r="I2" s="85"/>
      <c r="J2" s="85"/>
    </row>
    <row r="3" spans="2:12" ht="13.15" thickBot="1">
      <c r="B3" s="206" t="s">
        <v>225</v>
      </c>
      <c r="C3" s="138"/>
      <c r="D3" s="82"/>
      <c r="I3" s="171"/>
      <c r="J3" s="179"/>
    </row>
    <row r="4" spans="2:12" ht="18" customHeight="1" thickTop="1">
      <c r="B4" s="168"/>
      <c r="C4" s="176" t="s">
        <v>518</v>
      </c>
      <c r="D4" s="176"/>
      <c r="I4" s="183"/>
      <c r="J4" s="207"/>
    </row>
    <row r="5" spans="2:12" ht="18" customHeight="1">
      <c r="B5" s="153" t="s">
        <v>226</v>
      </c>
      <c r="C5" s="154">
        <v>486</v>
      </c>
      <c r="D5" s="401"/>
      <c r="E5" s="401"/>
      <c r="I5" s="183"/>
      <c r="J5" s="83"/>
    </row>
    <row r="6" spans="2:12" ht="13.5">
      <c r="B6" s="402"/>
      <c r="C6" s="401"/>
      <c r="D6" s="403"/>
      <c r="E6" s="282"/>
      <c r="F6" s="208"/>
      <c r="G6" s="209"/>
      <c r="H6" s="209"/>
      <c r="I6" s="183"/>
      <c r="J6" s="83"/>
      <c r="L6" s="177"/>
    </row>
    <row r="7" spans="2:12" ht="13.9">
      <c r="B7" s="183" t="s">
        <v>227</v>
      </c>
      <c r="C7" s="212">
        <v>164</v>
      </c>
      <c r="D7" s="145"/>
      <c r="E7" s="144"/>
    </row>
    <row r="8" spans="2:12" ht="14.25" customHeight="1">
      <c r="B8" s="168" t="s">
        <v>585</v>
      </c>
      <c r="C8" s="169"/>
      <c r="D8" s="213"/>
      <c r="E8" s="176"/>
      <c r="I8" s="214"/>
      <c r="K8" s="214"/>
    </row>
    <row r="9" spans="2:12" ht="7.5" customHeight="1">
      <c r="B9" s="82"/>
      <c r="C9" s="82"/>
      <c r="D9" s="82"/>
      <c r="E9" s="82"/>
    </row>
    <row r="10" spans="2:12" ht="12.95" customHeight="1">
      <c r="B10" s="215" t="s">
        <v>228</v>
      </c>
      <c r="C10" s="215"/>
      <c r="D10" s="202"/>
      <c r="E10" s="216"/>
      <c r="F10" s="202"/>
    </row>
    <row r="11" spans="2:12" s="149" customFormat="1" ht="12.95" customHeight="1">
      <c r="B11" s="215" t="s">
        <v>229</v>
      </c>
      <c r="C11" s="215"/>
      <c r="D11" s="151"/>
      <c r="E11" s="151"/>
      <c r="F11" s="151"/>
      <c r="I11" s="217"/>
      <c r="J11" s="217"/>
      <c r="K11" s="218"/>
    </row>
    <row r="12" spans="2:12" s="149" customFormat="1" ht="12.95" customHeight="1">
      <c r="B12" s="215" t="s">
        <v>527</v>
      </c>
      <c r="C12" s="215"/>
      <c r="D12" s="151"/>
      <c r="E12" s="151"/>
      <c r="F12" s="151"/>
    </row>
    <row r="13" spans="2:12" s="149" customFormat="1" ht="12.95" customHeight="1">
      <c r="B13" s="219" t="s">
        <v>230</v>
      </c>
      <c r="C13" s="219"/>
      <c r="D13" s="151"/>
      <c r="E13" s="151"/>
      <c r="F13" s="151"/>
    </row>
    <row r="14" spans="2:12" s="149" customFormat="1" ht="12.75" customHeight="1">
      <c r="B14" s="220"/>
      <c r="C14" s="220"/>
      <c r="D14" s="151"/>
      <c r="E14" s="151"/>
      <c r="F14" s="151"/>
      <c r="I14" s="221"/>
      <c r="J14" s="221"/>
      <c r="K14" s="185"/>
    </row>
    <row r="15" spans="2:12" s="149" customFormat="1" ht="12.75" customHeight="1">
      <c r="D15" s="151"/>
      <c r="E15" s="151"/>
      <c r="F15" s="151"/>
      <c r="I15" s="221"/>
      <c r="J15" s="185"/>
      <c r="K15" s="222"/>
    </row>
    <row r="16" spans="2:12" s="149" customFormat="1" ht="12.75" customHeight="1">
      <c r="B16" s="220"/>
      <c r="C16" s="220"/>
      <c r="D16" s="151"/>
      <c r="E16" s="151"/>
      <c r="F16" s="151"/>
      <c r="I16" s="221"/>
      <c r="J16" s="185"/>
      <c r="K16" s="222"/>
    </row>
    <row r="17" spans="2:12" ht="14.65" thickBot="1">
      <c r="B17" s="206" t="s">
        <v>225</v>
      </c>
      <c r="C17" s="138"/>
      <c r="I17" s="221"/>
      <c r="J17" s="185"/>
      <c r="K17" s="222"/>
    </row>
    <row r="18" spans="2:12" ht="15.75" customHeight="1" thickTop="1">
      <c r="B18" s="140"/>
      <c r="C18" s="140" t="s">
        <v>518</v>
      </c>
      <c r="D18" s="142"/>
      <c r="E18" s="142"/>
    </row>
    <row r="19" spans="2:12" ht="13.9">
      <c r="B19" s="83" t="s">
        <v>528</v>
      </c>
      <c r="C19" s="176">
        <v>4576</v>
      </c>
      <c r="D19" s="176"/>
      <c r="E19" s="176"/>
      <c r="I19" s="223"/>
      <c r="J19" s="223"/>
      <c r="K19" s="223"/>
    </row>
    <row r="20" spans="2:12">
      <c r="B20" s="83"/>
      <c r="C20" s="176"/>
      <c r="D20" s="176"/>
      <c r="E20" s="176"/>
      <c r="G20" s="177"/>
      <c r="H20" s="178"/>
      <c r="I20" s="224"/>
      <c r="J20" s="224"/>
      <c r="K20" s="224"/>
    </row>
    <row r="21" spans="2:12" ht="13.9">
      <c r="B21" s="84" t="s">
        <v>231</v>
      </c>
      <c r="C21" s="82">
        <v>1542</v>
      </c>
      <c r="D21" s="82"/>
      <c r="E21" s="82"/>
      <c r="F21" s="82"/>
      <c r="I21" s="224"/>
      <c r="J21" s="225"/>
      <c r="K21" s="224"/>
      <c r="L21" s="218"/>
    </row>
    <row r="22" spans="2:12" ht="14.25" customHeight="1">
      <c r="B22" s="86" t="s">
        <v>586</v>
      </c>
      <c r="C22" s="195"/>
      <c r="D22" s="194"/>
      <c r="E22" s="194"/>
      <c r="F22" s="194"/>
    </row>
    <row r="23" spans="2:12" ht="6.75" customHeight="1">
      <c r="B23" s="82"/>
      <c r="C23" s="82"/>
      <c r="D23" s="144"/>
      <c r="E23" s="144"/>
    </row>
    <row r="24" spans="2:12" ht="12.95" customHeight="1">
      <c r="B24" s="215" t="s">
        <v>228</v>
      </c>
      <c r="C24" s="215"/>
      <c r="D24" s="202"/>
      <c r="E24" s="202"/>
      <c r="F24" s="202"/>
      <c r="J24" s="177"/>
      <c r="K24" s="177"/>
      <c r="L24" s="177"/>
    </row>
    <row r="25" spans="2:12" ht="12.95" customHeight="1">
      <c r="B25" s="215" t="s">
        <v>232</v>
      </c>
      <c r="C25" s="215"/>
      <c r="D25" s="202"/>
      <c r="E25" s="202"/>
      <c r="F25" s="202"/>
      <c r="I25" s="177"/>
      <c r="J25" s="177"/>
      <c r="K25" s="177"/>
    </row>
    <row r="26" spans="2:12" ht="12.95" customHeight="1">
      <c r="B26" s="215" t="s">
        <v>529</v>
      </c>
      <c r="C26" s="215"/>
      <c r="D26" s="226"/>
      <c r="E26" s="227"/>
      <c r="F26" s="226"/>
    </row>
    <row r="27" spans="2:12" ht="12.95" customHeight="1">
      <c r="B27" s="219" t="s">
        <v>233</v>
      </c>
      <c r="C27" s="219"/>
    </row>
    <row r="28" spans="2:12" ht="14.1" customHeight="1"/>
    <row r="30" spans="2:12" ht="13.15">
      <c r="D30" s="155"/>
    </row>
    <row r="31" spans="2:12">
      <c r="F31" s="178"/>
      <c r="H31" s="178"/>
    </row>
  </sheetData>
  <mergeCells count="1">
    <mergeCell ref="B1:E1"/>
  </mergeCells>
  <pageMargins left="0.78740157480314965" right="0.31496062992125984" top="0.59055118110236227"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J37"/>
  <sheetViews>
    <sheetView zoomScaleNormal="100" workbookViewId="0">
      <selection activeCell="A3" sqref="A1:A1048576"/>
    </sheetView>
  </sheetViews>
  <sheetFormatPr defaultColWidth="9.1328125" defaultRowHeight="12.75"/>
  <cols>
    <col min="1" max="1" width="9.1328125" style="136"/>
    <col min="2" max="2" width="56.59765625" style="136" customWidth="1"/>
    <col min="3" max="3" width="11.73046875" style="145" customWidth="1"/>
    <col min="4" max="4" width="9.73046875" style="145" customWidth="1"/>
    <col min="5" max="5" width="12.59765625" style="136" customWidth="1"/>
    <col min="6" max="6" width="12.73046875" style="136" customWidth="1"/>
    <col min="7" max="7" width="12.1328125" style="136" customWidth="1"/>
    <col min="8" max="16384" width="9.1328125" style="136"/>
  </cols>
  <sheetData>
    <row r="1" spans="2:10" ht="13.9">
      <c r="B1" s="641" t="s">
        <v>234</v>
      </c>
      <c r="C1" s="641"/>
      <c r="D1" s="228"/>
    </row>
    <row r="2" spans="2:10" ht="13.9">
      <c r="B2" s="641" t="s">
        <v>235</v>
      </c>
      <c r="C2" s="641"/>
      <c r="D2" s="229"/>
    </row>
    <row r="3" spans="2:10" ht="13.15" thickBot="1">
      <c r="B3" s="137"/>
      <c r="C3" s="230"/>
      <c r="D3" s="230"/>
    </row>
    <row r="4" spans="2:10" ht="18" customHeight="1" thickTop="1">
      <c r="B4" s="231"/>
      <c r="C4" s="169" t="s">
        <v>518</v>
      </c>
      <c r="D4" s="169">
        <v>2024</v>
      </c>
    </row>
    <row r="5" spans="2:10" ht="18" customHeight="1">
      <c r="B5" s="232" t="s">
        <v>236</v>
      </c>
      <c r="C5" s="176"/>
      <c r="D5" s="233"/>
      <c r="E5" s="233"/>
    </row>
    <row r="6" spans="2:10" ht="12.75" customHeight="1">
      <c r="B6" s="170" t="s">
        <v>237</v>
      </c>
      <c r="C6" s="179">
        <v>160</v>
      </c>
      <c r="D6" s="179">
        <v>157</v>
      </c>
      <c r="F6" s="178"/>
    </row>
    <row r="7" spans="2:10" ht="14.25" customHeight="1">
      <c r="B7" s="157" t="s">
        <v>238</v>
      </c>
      <c r="C7" s="144">
        <v>31.2</v>
      </c>
      <c r="D7" s="144">
        <v>31.2</v>
      </c>
      <c r="E7" s="234"/>
    </row>
    <row r="8" spans="2:10" ht="14.25" customHeight="1">
      <c r="B8" s="143" t="s">
        <v>239</v>
      </c>
      <c r="C8" s="136"/>
      <c r="D8" s="136"/>
    </row>
    <row r="9" spans="2:10" ht="15" customHeight="1">
      <c r="B9" s="235" t="s">
        <v>770</v>
      </c>
      <c r="C9" s="179">
        <v>14</v>
      </c>
      <c r="D9" s="179">
        <v>13</v>
      </c>
      <c r="E9" s="194"/>
      <c r="G9" s="236"/>
    </row>
    <row r="10" spans="2:10" ht="14.25" customHeight="1">
      <c r="B10" s="157" t="s">
        <v>438</v>
      </c>
      <c r="C10" s="144">
        <v>243</v>
      </c>
      <c r="D10" s="144">
        <v>234</v>
      </c>
      <c r="E10" s="210"/>
      <c r="F10" s="210"/>
      <c r="G10" s="177"/>
    </row>
    <row r="11" spans="2:10" ht="14.25" customHeight="1">
      <c r="B11" s="157" t="s">
        <v>240</v>
      </c>
      <c r="C11" s="144">
        <v>80.099999999999994</v>
      </c>
      <c r="D11" s="144">
        <v>82.2</v>
      </c>
      <c r="E11" s="237"/>
      <c r="G11" s="237"/>
    </row>
    <row r="12" spans="2:10" ht="14.25" customHeight="1">
      <c r="B12" s="84" t="s">
        <v>241</v>
      </c>
      <c r="C12" s="136"/>
      <c r="D12" s="136"/>
      <c r="E12" s="177"/>
      <c r="G12" s="177"/>
    </row>
    <row r="13" spans="2:10" ht="14.25" customHeight="1">
      <c r="B13" s="157" t="s">
        <v>771</v>
      </c>
      <c r="C13" s="144">
        <v>10</v>
      </c>
      <c r="D13" s="144">
        <v>16</v>
      </c>
      <c r="F13" s="178"/>
    </row>
    <row r="14" spans="2:10" ht="14.25" customHeight="1">
      <c r="B14" s="157" t="s">
        <v>242</v>
      </c>
      <c r="C14" s="144">
        <v>133.5</v>
      </c>
      <c r="D14" s="144">
        <v>165.7</v>
      </c>
      <c r="E14" s="238"/>
      <c r="F14" s="239"/>
      <c r="G14" s="177"/>
      <c r="I14" s="177"/>
      <c r="J14" s="178"/>
    </row>
    <row r="15" spans="2:10" ht="14.25" customHeight="1">
      <c r="B15" s="143" t="s">
        <v>243</v>
      </c>
      <c r="C15" s="136"/>
      <c r="D15" s="136"/>
      <c r="E15" s="177"/>
      <c r="F15" s="178"/>
    </row>
    <row r="16" spans="2:10" ht="14.25" customHeight="1">
      <c r="B16" s="157" t="s">
        <v>244</v>
      </c>
      <c r="C16" s="82">
        <v>2</v>
      </c>
      <c r="D16" s="82"/>
    </row>
    <row r="17" spans="2:7" ht="14.25" customHeight="1">
      <c r="B17" s="157" t="s">
        <v>245</v>
      </c>
      <c r="C17" s="82">
        <v>6.3</v>
      </c>
      <c r="D17" s="82"/>
    </row>
    <row r="18" spans="2:7" ht="14.25" customHeight="1">
      <c r="B18" s="152" t="s">
        <v>246</v>
      </c>
      <c r="C18" s="147">
        <v>97</v>
      </c>
      <c r="D18" s="147"/>
      <c r="G18" s="240"/>
    </row>
    <row r="19" spans="2:7" ht="6.75" customHeight="1">
      <c r="B19" s="82"/>
      <c r="C19" s="144"/>
      <c r="D19" s="144"/>
    </row>
    <row r="20" spans="2:7" ht="12" customHeight="1">
      <c r="B20" s="215" t="s">
        <v>49</v>
      </c>
      <c r="C20" s="144"/>
      <c r="D20" s="144"/>
    </row>
    <row r="21" spans="2:7">
      <c r="B21" s="215" t="s">
        <v>247</v>
      </c>
      <c r="C21" s="144"/>
      <c r="D21" s="144"/>
    </row>
    <row r="22" spans="2:7" ht="12" customHeight="1">
      <c r="B22" s="215" t="s">
        <v>248</v>
      </c>
      <c r="C22" s="144"/>
      <c r="D22" s="144"/>
    </row>
    <row r="23" spans="2:7" ht="12.75" customHeight="1">
      <c r="B23" s="215" t="s">
        <v>249</v>
      </c>
      <c r="C23" s="241"/>
      <c r="D23" s="242"/>
    </row>
    <row r="24" spans="2:7" ht="12.75" customHeight="1">
      <c r="B24" s="215" t="s">
        <v>250</v>
      </c>
      <c r="C24" s="82"/>
      <c r="D24" s="144"/>
    </row>
    <row r="25" spans="2:7" s="149" customFormat="1" ht="12.75" customHeight="1">
      <c r="B25" s="215" t="s">
        <v>251</v>
      </c>
      <c r="C25" s="243"/>
      <c r="D25" s="243"/>
      <c r="E25" s="136"/>
    </row>
    <row r="26" spans="2:7" s="149" customFormat="1" ht="12.75" customHeight="1">
      <c r="B26" s="244" t="s">
        <v>252</v>
      </c>
      <c r="C26" s="243"/>
      <c r="D26" s="243"/>
      <c r="E26" s="136"/>
    </row>
    <row r="27" spans="2:7" s="149" customFormat="1" ht="12.75" customHeight="1">
      <c r="B27" s="245"/>
      <c r="C27" s="243"/>
      <c r="D27" s="243"/>
    </row>
    <row r="28" spans="2:7" s="149" customFormat="1" ht="12.75" customHeight="1">
      <c r="C28" s="243"/>
      <c r="D28" s="243"/>
    </row>
    <row r="29" spans="2:7" s="149" customFormat="1" ht="12.75" customHeight="1">
      <c r="C29" s="243"/>
      <c r="D29" s="243"/>
    </row>
    <row r="34" spans="2:7" ht="13.15">
      <c r="B34" s="203"/>
      <c r="D34" s="246"/>
      <c r="E34" s="247"/>
      <c r="F34" s="247"/>
      <c r="G34" s="247"/>
    </row>
    <row r="35" spans="2:7" ht="13.15">
      <c r="B35" s="660"/>
      <c r="C35" s="661"/>
      <c r="D35" s="246"/>
      <c r="E35" s="247"/>
      <c r="F35" s="247"/>
      <c r="G35" s="247"/>
    </row>
    <row r="36" spans="2:7">
      <c r="B36" s="248"/>
      <c r="C36" s="249"/>
      <c r="D36" s="211"/>
      <c r="E36" s="249"/>
      <c r="F36" s="249"/>
      <c r="G36" s="249"/>
    </row>
    <row r="37" spans="2:7">
      <c r="B37" s="151"/>
      <c r="D37" s="211"/>
      <c r="E37" s="249"/>
      <c r="F37" s="249"/>
      <c r="G37" s="249"/>
    </row>
  </sheetData>
  <mergeCells count="3">
    <mergeCell ref="B1:C1"/>
    <mergeCell ref="B2:C2"/>
    <mergeCell ref="B35:C35"/>
  </mergeCells>
  <pageMargins left="0.65" right="0.4" top="0.57999999999999996" bottom="0.67" header="0.5" footer="0.5"/>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1:AH25"/>
  <sheetViews>
    <sheetView workbookViewId="0">
      <selection activeCell="A12" sqref="A12"/>
    </sheetView>
  </sheetViews>
  <sheetFormatPr defaultColWidth="9.1328125" defaultRowHeight="12.75"/>
  <cols>
    <col min="1" max="1" width="9.1328125" style="136"/>
    <col min="2" max="2" width="47" style="136" customWidth="1"/>
    <col min="3" max="3" width="10.73046875" style="136" customWidth="1"/>
    <col min="4" max="4" width="10.73046875" style="249" customWidth="1"/>
    <col min="5" max="5" width="21.1328125" style="136" hidden="1" customWidth="1"/>
    <col min="6" max="6" width="10.73046875" style="136" hidden="1" customWidth="1"/>
    <col min="7" max="8" width="9.1328125" style="136"/>
    <col min="9" max="12" width="11.59765625" style="136" bestFit="1" customWidth="1"/>
    <col min="13" max="16384" width="9.1328125" style="136"/>
  </cols>
  <sheetData>
    <row r="1" spans="2:34">
      <c r="C1" s="178"/>
    </row>
    <row r="2" spans="2:34" ht="13.15">
      <c r="B2" s="641" t="s">
        <v>257</v>
      </c>
      <c r="C2" s="641"/>
      <c r="D2" s="641"/>
      <c r="E2" s="641"/>
      <c r="F2" s="641"/>
    </row>
    <row r="3" spans="2:34" ht="13.15">
      <c r="B3" s="186"/>
      <c r="C3" s="186"/>
      <c r="D3" s="250"/>
      <c r="E3" s="186"/>
      <c r="F3" s="186"/>
    </row>
    <row r="4" spans="2:34" ht="12.75" customHeight="1"/>
    <row r="5" spans="2:34">
      <c r="B5" s="643" t="s">
        <v>258</v>
      </c>
      <c r="C5" s="643"/>
      <c r="D5" s="643"/>
      <c r="E5" s="643"/>
      <c r="F5" s="643"/>
    </row>
    <row r="6" spans="2:34" ht="7.5" customHeight="1">
      <c r="B6" s="82"/>
      <c r="C6" s="82"/>
      <c r="D6" s="82"/>
      <c r="E6" s="82"/>
      <c r="F6" s="82"/>
    </row>
    <row r="7" spans="2:34" ht="13.15" thickBot="1">
      <c r="B7" s="138" t="s">
        <v>259</v>
      </c>
      <c r="C7" s="137"/>
      <c r="D7" s="149"/>
      <c r="E7" s="243"/>
      <c r="F7" s="243"/>
    </row>
    <row r="8" spans="2:34" ht="18" customHeight="1" thickTop="1">
      <c r="B8" s="598"/>
      <c r="C8" s="169">
        <v>2022</v>
      </c>
      <c r="D8" s="176"/>
      <c r="J8" s="178"/>
      <c r="K8" s="178"/>
      <c r="L8" s="178"/>
      <c r="M8" s="178"/>
    </row>
    <row r="9" spans="2:34" ht="18" customHeight="1">
      <c r="B9" s="170" t="s">
        <v>260</v>
      </c>
      <c r="C9" s="251">
        <v>722</v>
      </c>
      <c r="D9" s="251"/>
      <c r="E9" s="251"/>
      <c r="G9" s="82"/>
      <c r="H9" s="82"/>
      <c r="I9" s="82"/>
      <c r="J9" s="82"/>
      <c r="K9" s="82"/>
      <c r="L9" s="162"/>
      <c r="M9" s="162"/>
      <c r="N9" s="162"/>
      <c r="O9" s="162"/>
      <c r="P9" s="162"/>
      <c r="Q9" s="162"/>
      <c r="R9" s="162"/>
      <c r="S9" s="162"/>
      <c r="T9" s="82"/>
      <c r="U9" s="82"/>
      <c r="V9" s="82"/>
      <c r="W9" s="82"/>
      <c r="X9" s="82"/>
      <c r="Y9" s="82"/>
      <c r="Z9" s="82"/>
      <c r="AA9" s="82"/>
      <c r="AB9" s="82"/>
      <c r="AC9" s="82"/>
      <c r="AD9" s="82"/>
      <c r="AE9" s="82"/>
      <c r="AF9" s="82"/>
      <c r="AG9" s="82"/>
      <c r="AH9" s="82"/>
    </row>
    <row r="10" spans="2:34">
      <c r="B10" s="170" t="s">
        <v>261</v>
      </c>
      <c r="C10" s="251">
        <v>2947</v>
      </c>
      <c r="D10" s="251"/>
      <c r="E10" s="251"/>
      <c r="G10" s="82"/>
      <c r="H10" s="82"/>
      <c r="I10" s="82"/>
      <c r="J10" s="82"/>
      <c r="K10" s="82"/>
      <c r="L10" s="162"/>
      <c r="M10" s="162"/>
      <c r="N10" s="162"/>
      <c r="O10" s="162"/>
      <c r="P10" s="162"/>
      <c r="Q10" s="162"/>
      <c r="R10" s="162"/>
      <c r="S10" s="162"/>
      <c r="T10" s="82"/>
      <c r="U10" s="82"/>
      <c r="V10" s="82"/>
      <c r="W10" s="82"/>
      <c r="X10" s="82"/>
      <c r="Y10" s="82"/>
      <c r="Z10" s="82"/>
      <c r="AA10" s="82"/>
      <c r="AB10" s="82"/>
      <c r="AC10" s="82"/>
      <c r="AD10" s="82"/>
      <c r="AE10" s="82"/>
      <c r="AF10" s="82"/>
      <c r="AG10" s="82"/>
      <c r="AH10" s="82"/>
    </row>
    <row r="11" spans="2:34">
      <c r="B11" s="170" t="s">
        <v>86</v>
      </c>
      <c r="C11" s="251">
        <v>1451.9</v>
      </c>
      <c r="D11" s="251"/>
      <c r="E11" s="251"/>
      <c r="G11" s="82"/>
      <c r="H11" s="82"/>
      <c r="I11" s="82"/>
      <c r="J11" s="82"/>
      <c r="K11" s="82"/>
      <c r="L11" s="162"/>
      <c r="M11" s="162"/>
      <c r="N11" s="162"/>
      <c r="O11" s="162"/>
      <c r="P11" s="162"/>
      <c r="Q11" s="162"/>
      <c r="R11" s="162"/>
      <c r="S11" s="162"/>
      <c r="T11" s="82"/>
      <c r="U11" s="82"/>
      <c r="V11" s="82"/>
      <c r="W11" s="82"/>
      <c r="X11" s="82"/>
      <c r="Y11" s="82"/>
      <c r="Z11" s="82"/>
      <c r="AA11" s="82"/>
      <c r="AB11" s="82"/>
      <c r="AC11" s="82"/>
      <c r="AD11" s="82"/>
      <c r="AE11" s="82"/>
      <c r="AF11" s="82"/>
      <c r="AG11" s="82"/>
      <c r="AH11" s="82"/>
    </row>
    <row r="12" spans="2:34">
      <c r="B12" s="170" t="s">
        <v>448</v>
      </c>
      <c r="C12" s="251">
        <v>2566.1</v>
      </c>
      <c r="D12" s="251"/>
      <c r="E12" s="251"/>
      <c r="G12" s="82"/>
      <c r="H12" s="82"/>
      <c r="I12" s="82"/>
      <c r="J12" s="82"/>
      <c r="K12" s="82"/>
      <c r="L12" s="162"/>
      <c r="M12" s="162"/>
      <c r="N12" s="162"/>
      <c r="O12" s="162"/>
      <c r="P12" s="162"/>
      <c r="Q12" s="162"/>
      <c r="R12" s="162"/>
      <c r="S12" s="162"/>
      <c r="T12" s="82"/>
      <c r="U12" s="82"/>
      <c r="V12" s="82"/>
      <c r="W12" s="82"/>
      <c r="X12" s="82"/>
      <c r="Y12" s="82"/>
      <c r="Z12" s="82"/>
      <c r="AA12" s="82"/>
      <c r="AB12" s="82"/>
      <c r="AC12" s="82"/>
      <c r="AD12" s="82"/>
      <c r="AE12" s="82"/>
      <c r="AF12" s="82"/>
      <c r="AG12" s="82"/>
      <c r="AH12" s="82"/>
    </row>
    <row r="13" spans="2:34">
      <c r="B13" s="170" t="s">
        <v>449</v>
      </c>
      <c r="C13" s="251">
        <v>66</v>
      </c>
      <c r="D13" s="251"/>
      <c r="E13" s="251"/>
      <c r="G13" s="82"/>
      <c r="H13" s="162"/>
      <c r="I13" s="162"/>
      <c r="J13" s="162"/>
      <c r="K13" s="162"/>
      <c r="L13" s="162"/>
      <c r="M13" s="162"/>
      <c r="N13" s="162"/>
      <c r="O13" s="162"/>
      <c r="P13" s="162"/>
      <c r="Q13" s="162"/>
      <c r="R13" s="162"/>
      <c r="S13" s="162"/>
      <c r="T13" s="162"/>
      <c r="U13" s="162"/>
      <c r="V13" s="82"/>
      <c r="W13" s="82"/>
      <c r="X13" s="82"/>
      <c r="Y13" s="82"/>
      <c r="Z13" s="82"/>
      <c r="AA13" s="82"/>
      <c r="AB13" s="82"/>
      <c r="AC13" s="82"/>
      <c r="AD13" s="82"/>
      <c r="AE13" s="82"/>
      <c r="AF13" s="82"/>
      <c r="AG13" s="82"/>
      <c r="AH13" s="82"/>
    </row>
    <row r="14" spans="2:34">
      <c r="B14" s="170" t="s">
        <v>450</v>
      </c>
      <c r="C14" s="251">
        <v>168.1</v>
      </c>
      <c r="D14" s="251"/>
      <c r="E14" s="251"/>
      <c r="G14" s="82"/>
      <c r="H14" s="162"/>
      <c r="I14" s="162"/>
      <c r="J14" s="162"/>
      <c r="K14" s="162"/>
      <c r="L14" s="162"/>
      <c r="M14" s="162"/>
      <c r="N14" s="162"/>
      <c r="O14" s="162"/>
      <c r="P14" s="162"/>
      <c r="Q14" s="162"/>
      <c r="R14" s="162"/>
      <c r="S14" s="162"/>
      <c r="T14" s="162"/>
      <c r="U14" s="162"/>
      <c r="V14" s="82"/>
      <c r="W14" s="82"/>
      <c r="X14" s="82"/>
      <c r="Y14" s="82"/>
      <c r="Z14" s="82"/>
      <c r="AA14" s="82"/>
      <c r="AB14" s="82"/>
      <c r="AC14" s="82"/>
      <c r="AD14" s="82"/>
      <c r="AE14" s="82"/>
      <c r="AF14" s="82"/>
      <c r="AG14" s="82"/>
      <c r="AH14" s="82"/>
    </row>
    <row r="15" spans="2:34">
      <c r="B15" s="170" t="s">
        <v>451</v>
      </c>
      <c r="C15" s="251">
        <v>1086.4000000000001</v>
      </c>
      <c r="D15" s="251"/>
      <c r="E15" s="251"/>
      <c r="G15" s="82"/>
      <c r="H15" s="162"/>
      <c r="I15" s="162"/>
      <c r="J15" s="162"/>
      <c r="K15" s="162"/>
      <c r="L15" s="162"/>
      <c r="M15" s="162"/>
      <c r="N15" s="162"/>
      <c r="O15" s="162"/>
      <c r="P15" s="162"/>
      <c r="Q15" s="162"/>
      <c r="R15" s="162"/>
      <c r="S15" s="162"/>
      <c r="T15" s="162"/>
      <c r="U15" s="162"/>
      <c r="V15" s="82"/>
      <c r="W15" s="82"/>
      <c r="X15" s="82"/>
      <c r="Y15" s="82"/>
      <c r="Z15" s="82"/>
      <c r="AA15" s="82"/>
      <c r="AB15" s="82"/>
      <c r="AC15" s="82"/>
      <c r="AD15" s="82"/>
      <c r="AE15" s="82"/>
      <c r="AF15" s="82"/>
      <c r="AG15" s="82"/>
      <c r="AH15" s="82"/>
    </row>
    <row r="16" spans="2:34">
      <c r="B16" s="170" t="s">
        <v>452</v>
      </c>
      <c r="C16" s="251">
        <v>507.8</v>
      </c>
      <c r="D16" s="251"/>
      <c r="E16" s="251"/>
      <c r="G16" s="82"/>
      <c r="H16" s="162"/>
      <c r="I16" s="162"/>
      <c r="J16" s="162"/>
      <c r="K16" s="162"/>
      <c r="L16" s="162"/>
      <c r="M16" s="162"/>
      <c r="N16" s="162"/>
      <c r="O16" s="162"/>
      <c r="P16" s="162"/>
      <c r="Q16" s="162"/>
      <c r="R16" s="162"/>
      <c r="S16" s="162"/>
      <c r="T16" s="162"/>
      <c r="U16" s="162"/>
      <c r="V16" s="82"/>
      <c r="W16" s="82"/>
      <c r="X16" s="82"/>
      <c r="Y16" s="82"/>
      <c r="Z16" s="82"/>
      <c r="AA16" s="82"/>
      <c r="AB16" s="82"/>
      <c r="AC16" s="82"/>
      <c r="AD16" s="82"/>
      <c r="AE16" s="82"/>
      <c r="AF16" s="82"/>
      <c r="AG16" s="82"/>
      <c r="AH16" s="82"/>
    </row>
    <row r="17" spans="2:34">
      <c r="B17" s="170" t="s">
        <v>453</v>
      </c>
      <c r="C17" s="251">
        <v>1983.7</v>
      </c>
      <c r="D17" s="251"/>
      <c r="E17" s="251"/>
      <c r="G17" s="82"/>
      <c r="H17" s="162"/>
      <c r="I17" s="162"/>
      <c r="J17" s="162"/>
      <c r="K17" s="162"/>
      <c r="L17" s="162"/>
      <c r="M17" s="162"/>
      <c r="N17" s="162"/>
      <c r="O17" s="162"/>
      <c r="P17" s="162"/>
      <c r="Q17" s="162"/>
      <c r="R17" s="162"/>
      <c r="S17" s="162"/>
      <c r="T17" s="162"/>
      <c r="U17" s="162"/>
      <c r="V17" s="82"/>
      <c r="W17" s="82"/>
      <c r="X17" s="82"/>
      <c r="Y17" s="82"/>
      <c r="Z17" s="82"/>
      <c r="AA17" s="82"/>
      <c r="AB17" s="82"/>
      <c r="AC17" s="82"/>
      <c r="AD17" s="82"/>
      <c r="AE17" s="82"/>
      <c r="AF17" s="82"/>
      <c r="AG17" s="82"/>
      <c r="AH17" s="82"/>
    </row>
    <row r="18" spans="2:34">
      <c r="B18" s="170" t="s">
        <v>454</v>
      </c>
      <c r="C18" s="251">
        <v>340.7</v>
      </c>
      <c r="D18" s="251"/>
      <c r="E18" s="251"/>
      <c r="G18" s="82"/>
      <c r="H18" s="162"/>
      <c r="I18" s="162"/>
      <c r="J18" s="162"/>
      <c r="K18" s="162"/>
      <c r="L18" s="162"/>
      <c r="M18" s="162"/>
      <c r="N18" s="162"/>
      <c r="O18" s="162"/>
      <c r="P18" s="162"/>
      <c r="Q18" s="162"/>
      <c r="R18" s="162"/>
      <c r="S18" s="162"/>
      <c r="T18" s="162"/>
      <c r="U18" s="162"/>
      <c r="V18" s="82"/>
      <c r="W18" s="82"/>
      <c r="X18" s="82"/>
      <c r="Y18" s="82"/>
      <c r="Z18" s="82"/>
      <c r="AA18" s="82"/>
      <c r="AB18" s="82"/>
      <c r="AC18" s="82"/>
      <c r="AD18" s="82"/>
      <c r="AE18" s="82"/>
      <c r="AF18" s="82"/>
      <c r="AG18" s="82"/>
      <c r="AH18" s="82"/>
    </row>
    <row r="19" spans="2:34" ht="4.5" customHeight="1">
      <c r="B19" s="170"/>
      <c r="C19" s="251"/>
      <c r="D19" s="251"/>
      <c r="E19" s="251"/>
      <c r="G19" s="82"/>
      <c r="H19" s="82"/>
      <c r="I19" s="82"/>
      <c r="J19" s="82"/>
      <c r="K19" s="82"/>
      <c r="L19" s="162"/>
      <c r="M19" s="162"/>
      <c r="N19" s="162"/>
      <c r="O19" s="162"/>
      <c r="P19" s="82"/>
      <c r="Q19" s="82"/>
      <c r="R19" s="82"/>
      <c r="S19" s="82"/>
      <c r="T19" s="82"/>
      <c r="U19" s="82"/>
      <c r="V19" s="82"/>
      <c r="W19" s="82"/>
      <c r="X19" s="82"/>
      <c r="Y19" s="82"/>
      <c r="Z19" s="82"/>
      <c r="AA19" s="82"/>
      <c r="AB19" s="82"/>
      <c r="AC19" s="82"/>
      <c r="AD19" s="82"/>
      <c r="AE19" s="82"/>
      <c r="AF19" s="82"/>
      <c r="AG19" s="82"/>
      <c r="AH19" s="82"/>
    </row>
    <row r="20" spans="2:34">
      <c r="B20" s="183" t="s">
        <v>262</v>
      </c>
      <c r="C20" s="233">
        <v>11839.7</v>
      </c>
      <c r="D20" s="233"/>
      <c r="E20" s="233"/>
      <c r="G20" s="84"/>
      <c r="H20" s="82"/>
      <c r="I20" s="82"/>
      <c r="J20" s="82"/>
      <c r="K20" s="82"/>
      <c r="L20" s="162"/>
      <c r="M20" s="162"/>
      <c r="N20" s="162"/>
      <c r="O20" s="162"/>
      <c r="P20" s="82"/>
      <c r="Q20" s="82"/>
      <c r="R20" s="82"/>
      <c r="S20" s="82"/>
      <c r="T20" s="82"/>
      <c r="U20" s="82"/>
      <c r="V20" s="82"/>
      <c r="W20" s="82"/>
      <c r="X20" s="82"/>
      <c r="Y20" s="82"/>
      <c r="Z20" s="82"/>
      <c r="AA20" s="82"/>
      <c r="AB20" s="82"/>
      <c r="AC20" s="82"/>
      <c r="AD20" s="82"/>
      <c r="AE20" s="82"/>
      <c r="AF20" s="82"/>
      <c r="AG20" s="82"/>
      <c r="AH20" s="82"/>
    </row>
    <row r="21" spans="2:34" ht="4.5" customHeight="1">
      <c r="B21" s="170"/>
      <c r="C21" s="251"/>
      <c r="D21" s="251"/>
      <c r="E21" s="251"/>
      <c r="G21" s="82"/>
      <c r="H21" s="82"/>
      <c r="I21" s="82"/>
      <c r="J21" s="82"/>
      <c r="K21" s="82"/>
      <c r="L21" s="162"/>
      <c r="M21" s="162"/>
      <c r="N21" s="162"/>
      <c r="O21" s="162"/>
      <c r="P21" s="82"/>
      <c r="Q21" s="82"/>
      <c r="R21" s="82"/>
      <c r="S21" s="82"/>
      <c r="T21" s="82"/>
      <c r="U21" s="82"/>
      <c r="V21" s="82"/>
      <c r="W21" s="82"/>
      <c r="X21" s="82"/>
      <c r="Y21" s="82"/>
      <c r="Z21" s="82"/>
      <c r="AA21" s="82"/>
      <c r="AB21" s="82"/>
      <c r="AC21" s="82"/>
      <c r="AD21" s="82"/>
      <c r="AE21" s="82"/>
      <c r="AF21" s="82"/>
      <c r="AG21" s="82"/>
      <c r="AH21" s="82"/>
    </row>
    <row r="22" spans="2:34">
      <c r="B22" s="183" t="s">
        <v>455</v>
      </c>
      <c r="C22" s="233">
        <v>13081.8</v>
      </c>
      <c r="D22" s="233"/>
      <c r="E22" s="408">
        <f>130818*100000</f>
        <v>13081800000</v>
      </c>
      <c r="F22" s="399">
        <v>2022</v>
      </c>
      <c r="G22" s="84"/>
      <c r="H22" s="84"/>
      <c r="I22" s="84"/>
      <c r="J22" s="84"/>
      <c r="K22" s="82"/>
      <c r="L22" s="162"/>
      <c r="M22" s="162"/>
      <c r="N22" s="162"/>
      <c r="O22" s="162"/>
      <c r="P22" s="82"/>
      <c r="Q22" s="82"/>
      <c r="R22" s="82"/>
      <c r="S22" s="82"/>
      <c r="T22" s="82"/>
      <c r="U22" s="82"/>
      <c r="V22" s="82"/>
      <c r="W22" s="82"/>
      <c r="X22" s="82"/>
      <c r="Y22" s="82"/>
      <c r="Z22" s="82"/>
      <c r="AA22" s="82"/>
      <c r="AB22" s="82"/>
      <c r="AC22" s="82"/>
      <c r="AD22" s="82"/>
      <c r="AE22" s="82"/>
      <c r="AF22" s="82"/>
      <c r="AG22" s="82"/>
      <c r="AH22" s="82"/>
    </row>
    <row r="23" spans="2:34" ht="4.5" customHeight="1">
      <c r="B23" s="183"/>
      <c r="C23" s="251"/>
      <c r="D23" s="251"/>
      <c r="E23" s="409"/>
      <c r="F23" s="399"/>
      <c r="G23" s="82"/>
      <c r="H23" s="82"/>
      <c r="I23" s="82"/>
      <c r="J23" s="82"/>
      <c r="K23" s="82"/>
      <c r="L23" s="162"/>
      <c r="M23" s="162"/>
      <c r="N23" s="162"/>
      <c r="O23" s="162"/>
      <c r="P23" s="82"/>
      <c r="Q23" s="82"/>
      <c r="R23" s="82"/>
      <c r="S23" s="82"/>
      <c r="T23" s="82"/>
      <c r="U23" s="82"/>
      <c r="V23" s="82"/>
      <c r="W23" s="82"/>
      <c r="X23" s="82"/>
      <c r="Y23" s="82"/>
      <c r="Z23" s="82"/>
      <c r="AA23" s="82"/>
      <c r="AB23" s="82"/>
      <c r="AC23" s="82"/>
      <c r="AD23" s="82"/>
      <c r="AE23" s="82"/>
      <c r="AF23" s="82"/>
      <c r="AG23" s="82"/>
      <c r="AH23" s="82"/>
    </row>
    <row r="24" spans="2:34">
      <c r="D24" s="136"/>
      <c r="E24" s="399">
        <v>325400</v>
      </c>
      <c r="F24" s="399" t="s">
        <v>530</v>
      </c>
    </row>
    <row r="25" spans="2:34">
      <c r="E25" s="410">
        <f>E22/E24</f>
        <v>40202.212661339887</v>
      </c>
      <c r="F25" s="399"/>
    </row>
  </sheetData>
  <mergeCells count="2">
    <mergeCell ref="B2:F2"/>
    <mergeCell ref="B5:F5"/>
  </mergeCells>
  <pageMargins left="0.78740157480314965" right="0.15748031496062992" top="0.43307086614173229" bottom="0.35433070866141736" header="0.15748031496062992" footer="0.1574803149606299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F15"/>
  <sheetViews>
    <sheetView workbookViewId="0">
      <selection activeCell="A19" sqref="A19"/>
    </sheetView>
  </sheetViews>
  <sheetFormatPr defaultColWidth="9.1328125" defaultRowHeight="12.75"/>
  <cols>
    <col min="1" max="1" width="9.1328125" style="136"/>
    <col min="2" max="2" width="36.59765625" style="136" customWidth="1"/>
    <col min="3" max="16384" width="9.1328125" style="136"/>
  </cols>
  <sheetData>
    <row r="1" spans="2:6" ht="13.15">
      <c r="B1" s="641" t="s">
        <v>263</v>
      </c>
      <c r="C1" s="641"/>
      <c r="D1" s="641"/>
      <c r="E1" s="641"/>
      <c r="F1" s="641"/>
    </row>
    <row r="2" spans="2:6" ht="13.15">
      <c r="B2" s="186"/>
      <c r="C2" s="186"/>
      <c r="D2" s="186"/>
      <c r="E2" s="186"/>
      <c r="F2" s="186"/>
    </row>
    <row r="3" spans="2:6">
      <c r="B3" s="82"/>
      <c r="C3" s="82"/>
      <c r="D3" s="82"/>
      <c r="E3" s="82"/>
      <c r="F3" s="82"/>
    </row>
    <row r="4" spans="2:6">
      <c r="B4" s="643" t="s">
        <v>264</v>
      </c>
      <c r="C4" s="643"/>
      <c r="D4" s="643"/>
      <c r="E4" s="643"/>
      <c r="F4" s="643"/>
    </row>
    <row r="5" spans="2:6">
      <c r="C5" s="82"/>
      <c r="D5" s="82"/>
      <c r="E5" s="82"/>
      <c r="F5" s="82"/>
    </row>
    <row r="6" spans="2:6" ht="13.15" thickBot="1">
      <c r="B6" s="137" t="s">
        <v>265</v>
      </c>
      <c r="C6" s="137"/>
      <c r="D6" s="243"/>
      <c r="E6" s="243"/>
    </row>
    <row r="7" spans="2:6" ht="18.75" customHeight="1" thickTop="1">
      <c r="B7" s="168"/>
      <c r="C7" s="140">
        <v>2024</v>
      </c>
      <c r="D7" s="142"/>
      <c r="E7" s="142"/>
      <c r="F7" s="142"/>
    </row>
    <row r="8" spans="2:6" ht="5.25" customHeight="1">
      <c r="B8" s="157"/>
      <c r="C8" s="194"/>
      <c r="D8" s="194"/>
      <c r="E8" s="194"/>
    </row>
    <row r="9" spans="2:6" ht="13.15">
      <c r="B9" s="143" t="s">
        <v>16</v>
      </c>
      <c r="C9" s="84">
        <v>79.099999999999994</v>
      </c>
      <c r="D9" s="84"/>
      <c r="E9" s="155"/>
    </row>
    <row r="10" spans="2:6">
      <c r="B10" s="157" t="s">
        <v>266</v>
      </c>
      <c r="C10" s="82">
        <v>87</v>
      </c>
      <c r="D10" s="82"/>
    </row>
    <row r="11" spans="2:6">
      <c r="B11" s="157" t="s">
        <v>424</v>
      </c>
      <c r="C11" s="82">
        <v>71.5</v>
      </c>
      <c r="D11" s="82"/>
    </row>
    <row r="12" spans="2:6">
      <c r="B12" s="152" t="s">
        <v>267</v>
      </c>
      <c r="C12" s="147">
        <v>59.7</v>
      </c>
      <c r="D12" s="144"/>
      <c r="E12" s="144"/>
    </row>
    <row r="13" spans="2:6" ht="6" customHeight="1">
      <c r="B13" s="82"/>
      <c r="C13" s="82"/>
      <c r="D13" s="82"/>
    </row>
    <row r="14" spans="2:6">
      <c r="B14" s="181" t="s">
        <v>268</v>
      </c>
      <c r="C14" s="82"/>
      <c r="D14" s="82"/>
    </row>
    <row r="15" spans="2:6">
      <c r="B15" s="255"/>
    </row>
  </sheetData>
  <mergeCells count="2">
    <mergeCell ref="B1:F1"/>
    <mergeCell ref="B4:F4"/>
  </mergeCells>
  <pageMargins left="0.86" right="0.53" top="0.74"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2:F40"/>
  <sheetViews>
    <sheetView workbookViewId="0">
      <selection activeCell="B37" sqref="B37"/>
    </sheetView>
  </sheetViews>
  <sheetFormatPr defaultColWidth="9.1328125" defaultRowHeight="12.75"/>
  <cols>
    <col min="1" max="1" width="9.1328125" style="136"/>
    <col min="2" max="2" width="42.59765625" style="136" customWidth="1"/>
    <col min="3" max="5" width="10.73046875" style="136" customWidth="1"/>
    <col min="6" max="16384" width="9.1328125" style="136"/>
  </cols>
  <sheetData>
    <row r="2" spans="2:6" ht="13.15">
      <c r="B2" s="641" t="s">
        <v>269</v>
      </c>
      <c r="C2" s="641"/>
      <c r="D2" s="641"/>
      <c r="E2" s="155"/>
      <c r="F2" s="155"/>
    </row>
    <row r="3" spans="2:6" ht="11.25" customHeight="1">
      <c r="B3" s="82"/>
      <c r="C3" s="82"/>
    </row>
    <row r="4" spans="2:6">
      <c r="B4" s="84" t="s">
        <v>531</v>
      </c>
      <c r="C4" s="84"/>
      <c r="D4" s="84"/>
      <c r="E4" s="84"/>
      <c r="F4" s="84"/>
    </row>
    <row r="5" spans="2:6">
      <c r="B5" s="84" t="s">
        <v>129</v>
      </c>
      <c r="C5" s="84"/>
      <c r="D5" s="84"/>
      <c r="E5" s="84"/>
      <c r="F5" s="84"/>
    </row>
    <row r="6" spans="2:6" ht="7.5" customHeight="1"/>
    <row r="7" spans="2:6" ht="13.15" thickBot="1">
      <c r="B7" s="206" t="s">
        <v>225</v>
      </c>
      <c r="C7" s="138"/>
      <c r="D7" s="243"/>
    </row>
    <row r="8" spans="2:6" ht="15" customHeight="1" thickTop="1">
      <c r="B8" s="83" t="s">
        <v>77</v>
      </c>
      <c r="C8" s="176"/>
      <c r="D8" s="176"/>
    </row>
    <row r="9" spans="2:6">
      <c r="B9" s="146"/>
      <c r="C9" s="256">
        <v>2023</v>
      </c>
      <c r="D9" s="194"/>
    </row>
    <row r="10" spans="2:6">
      <c r="B10" s="84" t="s">
        <v>16</v>
      </c>
      <c r="C10" s="411">
        <v>9659</v>
      </c>
      <c r="D10" s="84"/>
      <c r="E10" s="84"/>
    </row>
    <row r="11" spans="2:6">
      <c r="B11" s="82" t="s">
        <v>439</v>
      </c>
      <c r="C11" s="367">
        <v>341</v>
      </c>
      <c r="D11" s="84"/>
      <c r="E11" s="84"/>
    </row>
    <row r="12" spans="2:6">
      <c r="B12" s="82" t="s">
        <v>131</v>
      </c>
      <c r="C12" s="367">
        <v>60</v>
      </c>
      <c r="D12" s="82"/>
      <c r="E12" s="257"/>
      <c r="F12" s="185"/>
    </row>
    <row r="13" spans="2:6">
      <c r="B13" s="82" t="s">
        <v>132</v>
      </c>
      <c r="C13" s="367">
        <v>1095</v>
      </c>
      <c r="D13" s="82"/>
      <c r="E13" s="257"/>
      <c r="F13" s="185"/>
    </row>
    <row r="14" spans="2:6">
      <c r="B14" s="82" t="s">
        <v>270</v>
      </c>
      <c r="C14" s="82"/>
      <c r="E14" s="257"/>
      <c r="F14" s="185"/>
    </row>
    <row r="15" spans="2:6">
      <c r="B15" s="82" t="s">
        <v>134</v>
      </c>
      <c r="C15" s="364">
        <v>18</v>
      </c>
      <c r="D15" s="82"/>
      <c r="E15" s="257"/>
      <c r="F15" s="185"/>
    </row>
    <row r="16" spans="2:6">
      <c r="B16" s="82" t="s">
        <v>271</v>
      </c>
      <c r="C16" s="82"/>
      <c r="E16" s="82"/>
      <c r="F16" s="185"/>
    </row>
    <row r="17" spans="2:6">
      <c r="B17" s="82" t="s">
        <v>136</v>
      </c>
      <c r="C17" s="364">
        <v>37</v>
      </c>
      <c r="D17" s="82"/>
      <c r="E17" s="257"/>
      <c r="F17" s="185"/>
    </row>
    <row r="18" spans="2:6">
      <c r="B18" s="82" t="s">
        <v>86</v>
      </c>
      <c r="C18" s="364">
        <v>1596</v>
      </c>
      <c r="D18" s="82"/>
      <c r="E18" s="257"/>
      <c r="F18" s="185"/>
    </row>
    <row r="19" spans="2:6">
      <c r="B19" s="82" t="s">
        <v>87</v>
      </c>
      <c r="C19" s="82"/>
      <c r="E19" s="82"/>
      <c r="F19" s="185"/>
    </row>
    <row r="20" spans="2:6">
      <c r="B20" s="82" t="s">
        <v>88</v>
      </c>
      <c r="C20" s="367">
        <v>2391</v>
      </c>
      <c r="D20" s="82"/>
      <c r="E20" s="257"/>
      <c r="F20" s="185"/>
    </row>
    <row r="21" spans="2:6">
      <c r="B21" s="82" t="s">
        <v>89</v>
      </c>
      <c r="C21" s="367">
        <v>1180</v>
      </c>
      <c r="D21" s="82"/>
      <c r="E21" s="257"/>
      <c r="F21" s="185"/>
    </row>
    <row r="22" spans="2:6">
      <c r="B22" s="82" t="s">
        <v>90</v>
      </c>
      <c r="C22" s="367">
        <v>488</v>
      </c>
      <c r="D22" s="82"/>
      <c r="E22" s="257"/>
      <c r="F22" s="185"/>
    </row>
    <row r="23" spans="2:6">
      <c r="B23" s="82" t="s">
        <v>91</v>
      </c>
      <c r="C23" s="367">
        <v>304</v>
      </c>
      <c r="D23" s="82"/>
      <c r="E23" s="257"/>
      <c r="F23" s="185"/>
    </row>
    <row r="24" spans="2:6">
      <c r="B24" s="82" t="s">
        <v>440</v>
      </c>
      <c r="C24" s="367">
        <v>112</v>
      </c>
      <c r="D24" s="82"/>
      <c r="E24" s="257"/>
      <c r="F24" s="185"/>
    </row>
    <row r="25" spans="2:6">
      <c r="B25" s="82" t="s">
        <v>93</v>
      </c>
      <c r="C25" s="367">
        <v>185</v>
      </c>
      <c r="D25" s="82"/>
      <c r="E25" s="257"/>
      <c r="F25" s="185"/>
    </row>
    <row r="26" spans="2:6">
      <c r="B26" s="82" t="s">
        <v>94</v>
      </c>
      <c r="C26" s="367">
        <v>761</v>
      </c>
      <c r="D26" s="82"/>
      <c r="E26" s="257"/>
      <c r="F26" s="185"/>
    </row>
    <row r="27" spans="2:6">
      <c r="B27" s="82" t="s">
        <v>272</v>
      </c>
      <c r="C27" s="82"/>
      <c r="D27" s="82"/>
      <c r="E27" s="82"/>
      <c r="F27" s="185"/>
    </row>
    <row r="28" spans="2:6">
      <c r="B28" s="82" t="s">
        <v>96</v>
      </c>
      <c r="C28" s="367">
        <v>311</v>
      </c>
      <c r="D28" s="82"/>
      <c r="E28" s="257"/>
      <c r="F28" s="185"/>
    </row>
    <row r="29" spans="2:6" ht="13.9">
      <c r="B29" s="82" t="s">
        <v>273</v>
      </c>
      <c r="C29" s="367">
        <v>87</v>
      </c>
      <c r="D29" s="82"/>
      <c r="E29" s="257"/>
    </row>
    <row r="30" spans="2:6" ht="13.9">
      <c r="B30" s="82" t="s">
        <v>274</v>
      </c>
      <c r="C30" s="367">
        <v>277</v>
      </c>
      <c r="D30" s="82"/>
      <c r="E30" s="257"/>
    </row>
    <row r="31" spans="2:6">
      <c r="B31" s="82" t="s">
        <v>101</v>
      </c>
      <c r="C31" s="367">
        <v>152</v>
      </c>
      <c r="D31" s="82"/>
      <c r="E31" s="257"/>
    </row>
    <row r="32" spans="2:6" ht="18" customHeight="1">
      <c r="B32" s="146" t="s">
        <v>114</v>
      </c>
      <c r="C32" s="412">
        <v>264</v>
      </c>
      <c r="D32" s="82"/>
      <c r="E32" s="257"/>
    </row>
    <row r="33" spans="2:5" ht="8.25" customHeight="1"/>
    <row r="34" spans="2:5" ht="39" customHeight="1">
      <c r="B34" s="662" t="s">
        <v>441</v>
      </c>
      <c r="C34" s="662"/>
      <c r="D34" s="662"/>
      <c r="E34" s="662"/>
    </row>
    <row r="35" spans="2:5">
      <c r="B35" s="151"/>
    </row>
    <row r="36" spans="2:5" ht="12" customHeight="1"/>
    <row r="37" spans="2:5">
      <c r="D37" s="260"/>
    </row>
    <row r="38" spans="2:5">
      <c r="D38" s="260"/>
    </row>
    <row r="39" spans="2:5">
      <c r="D39" s="260"/>
    </row>
    <row r="40" spans="2:5">
      <c r="D40" s="260"/>
    </row>
  </sheetData>
  <mergeCells count="2">
    <mergeCell ref="B34:E34"/>
    <mergeCell ref="B2:D2"/>
  </mergeCells>
  <pageMargins left="0.78740157480314965" right="0.27559055118110237" top="0.31496062992125984" bottom="0.23622047244094491" header="0.23622047244094491" footer="0.1574803149606299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B1:K31"/>
  <sheetViews>
    <sheetView workbookViewId="0">
      <selection activeCell="A2" sqref="A1:A1048576"/>
    </sheetView>
  </sheetViews>
  <sheetFormatPr defaultColWidth="9.1328125" defaultRowHeight="12.75"/>
  <cols>
    <col min="1" max="1" width="9.1328125" style="136"/>
    <col min="2" max="2" width="39.73046875" style="136" customWidth="1"/>
    <col min="3" max="3" width="0.3984375" style="136" customWidth="1"/>
    <col min="4" max="7" width="9.1328125" style="136"/>
    <col min="8" max="8" width="3.3984375" style="136" customWidth="1"/>
    <col min="9" max="16384" width="9.1328125" style="136"/>
  </cols>
  <sheetData>
    <row r="1" spans="2:11" ht="13.9">
      <c r="B1" s="641" t="s">
        <v>275</v>
      </c>
      <c r="C1" s="641"/>
      <c r="D1" s="641"/>
      <c r="E1" s="413"/>
      <c r="F1" s="228"/>
      <c r="G1" s="229"/>
      <c r="H1" s="229"/>
    </row>
    <row r="2" spans="2:11">
      <c r="B2" s="82"/>
      <c r="C2" s="82"/>
      <c r="D2" s="82"/>
      <c r="E2" s="398"/>
      <c r="F2" s="82"/>
      <c r="G2" s="82"/>
      <c r="H2" s="82"/>
    </row>
    <row r="3" spans="2:11">
      <c r="B3" s="84" t="s">
        <v>471</v>
      </c>
      <c r="C3" s="84"/>
      <c r="D3" s="84"/>
      <c r="E3" s="282"/>
      <c r="F3" s="84"/>
      <c r="G3" s="258"/>
      <c r="H3" s="258"/>
      <c r="I3" s="282"/>
      <c r="J3" s="282"/>
      <c r="K3" s="282"/>
    </row>
    <row r="4" spans="2:11">
      <c r="B4" s="398"/>
      <c r="C4" s="398"/>
      <c r="D4" s="398"/>
      <c r="E4" s="398"/>
      <c r="F4" s="82"/>
      <c r="G4" s="258"/>
      <c r="H4" s="82"/>
      <c r="I4" s="283"/>
      <c r="J4" s="283"/>
      <c r="K4" s="283"/>
    </row>
    <row r="5" spans="2:11" ht="13.15" thickBot="1">
      <c r="B5" s="261" t="s">
        <v>265</v>
      </c>
      <c r="C5" s="456"/>
      <c r="D5" s="138"/>
      <c r="E5" s="283"/>
      <c r="F5" s="243"/>
      <c r="G5" s="243"/>
      <c r="H5" s="149"/>
      <c r="I5" s="398"/>
      <c r="J5" s="415"/>
      <c r="K5" s="419"/>
    </row>
    <row r="6" spans="2:11" ht="16.5" customHeight="1" thickTop="1">
      <c r="B6" s="457" t="s">
        <v>276</v>
      </c>
      <c r="C6" s="140"/>
      <c r="D6" s="140" t="s">
        <v>477</v>
      </c>
      <c r="E6" s="377"/>
      <c r="F6" s="142"/>
      <c r="G6" s="142"/>
      <c r="H6" s="194"/>
      <c r="I6" s="420"/>
      <c r="J6" s="420"/>
      <c r="K6" s="420"/>
    </row>
    <row r="7" spans="2:11" ht="6.75" customHeight="1">
      <c r="E7" s="283"/>
      <c r="H7" s="194"/>
      <c r="I7" s="398"/>
      <c r="J7" s="398"/>
      <c r="K7" s="282"/>
    </row>
    <row r="8" spans="2:11" ht="9.75" customHeight="1">
      <c r="B8" s="143" t="s">
        <v>278</v>
      </c>
      <c r="C8" s="455"/>
      <c r="D8" s="455">
        <v>103</v>
      </c>
      <c r="E8" s="414"/>
      <c r="F8" s="262"/>
      <c r="G8" s="263"/>
      <c r="H8" s="144"/>
      <c r="I8" s="282"/>
      <c r="J8" s="421"/>
      <c r="K8" s="283"/>
    </row>
    <row r="9" spans="2:11" ht="12.6" customHeight="1">
      <c r="B9" s="143" t="s">
        <v>279</v>
      </c>
      <c r="C9" s="455"/>
      <c r="D9" s="455">
        <v>103</v>
      </c>
      <c r="E9" s="414"/>
      <c r="F9" s="262"/>
      <c r="H9" s="144"/>
      <c r="I9" s="398"/>
      <c r="J9" s="421"/>
      <c r="K9" s="283"/>
    </row>
    <row r="10" spans="2:11" s="149" customFormat="1" ht="12" customHeight="1">
      <c r="B10" s="398"/>
      <c r="C10" s="398"/>
      <c r="D10" s="398"/>
      <c r="E10" s="398"/>
      <c r="F10" s="82"/>
      <c r="G10" s="258"/>
      <c r="I10" s="398"/>
      <c r="J10" s="421"/>
      <c r="K10" s="415"/>
    </row>
    <row r="11" spans="2:11" ht="12.6" customHeight="1">
      <c r="B11" s="181" t="s">
        <v>772</v>
      </c>
      <c r="C11" s="415"/>
      <c r="D11" s="416"/>
      <c r="E11" s="417"/>
      <c r="F11" s="265"/>
      <c r="G11" s="266"/>
      <c r="I11" s="398"/>
      <c r="J11" s="421"/>
      <c r="K11" s="283"/>
    </row>
    <row r="12" spans="2:11" ht="12.6" customHeight="1">
      <c r="B12" s="418"/>
      <c r="C12" s="282"/>
      <c r="D12" s="416"/>
      <c r="E12" s="417"/>
      <c r="F12" s="265"/>
      <c r="G12" s="266"/>
      <c r="H12" s="258"/>
      <c r="I12" s="398"/>
      <c r="J12" s="421"/>
      <c r="K12" s="283"/>
    </row>
    <row r="13" spans="2:11" ht="12.6" customHeight="1">
      <c r="B13" s="415"/>
      <c r="C13" s="398"/>
      <c r="D13" s="416"/>
      <c r="E13" s="417"/>
      <c r="F13" s="265"/>
      <c r="G13" s="266"/>
      <c r="H13" s="149"/>
      <c r="I13" s="406"/>
      <c r="J13" s="421"/>
      <c r="K13" s="283"/>
    </row>
    <row r="14" spans="2:11" ht="15.4" customHeight="1">
      <c r="B14" s="84" t="s">
        <v>478</v>
      </c>
      <c r="C14" s="82"/>
      <c r="D14" s="82"/>
      <c r="E14" s="82"/>
      <c r="F14" s="82"/>
      <c r="G14" s="82"/>
      <c r="H14" s="82"/>
      <c r="I14" s="283"/>
      <c r="J14" s="283"/>
      <c r="K14" s="283"/>
    </row>
    <row r="15" spans="2:11" ht="15.4" customHeight="1" thickBot="1">
      <c r="B15" s="261"/>
      <c r="C15" s="82"/>
      <c r="D15" s="261" t="s">
        <v>468</v>
      </c>
      <c r="E15" s="82"/>
      <c r="F15" s="82"/>
      <c r="G15" s="82"/>
      <c r="H15" s="82"/>
      <c r="I15" s="283"/>
      <c r="J15" s="283"/>
      <c r="K15" s="283"/>
    </row>
    <row r="16" spans="2:11" ht="13.15" thickTop="1">
      <c r="B16" s="453" t="s">
        <v>277</v>
      </c>
      <c r="C16" s="82"/>
      <c r="D16" s="453" t="s">
        <v>477</v>
      </c>
      <c r="E16" s="82"/>
      <c r="F16" s="82"/>
      <c r="G16" s="82"/>
      <c r="H16" s="82"/>
    </row>
    <row r="17" spans="2:8">
      <c r="B17" s="82"/>
      <c r="C17" s="82"/>
      <c r="D17" s="82"/>
      <c r="E17" s="82"/>
      <c r="F17" s="82"/>
      <c r="G17" s="82"/>
      <c r="H17" s="82"/>
    </row>
    <row r="18" spans="2:8">
      <c r="B18" s="82" t="s">
        <v>285</v>
      </c>
      <c r="C18" s="82"/>
      <c r="D18" s="364"/>
      <c r="E18" s="82"/>
      <c r="F18" s="82"/>
      <c r="G18" s="82"/>
      <c r="H18" s="82"/>
    </row>
    <row r="19" spans="2:8">
      <c r="B19" s="82" t="s">
        <v>286</v>
      </c>
      <c r="C19" s="82"/>
      <c r="D19" s="364">
        <v>100.9</v>
      </c>
      <c r="E19" s="82"/>
      <c r="F19" s="82"/>
      <c r="G19" s="82"/>
      <c r="H19" s="82"/>
    </row>
    <row r="20" spans="2:8">
      <c r="B20" s="82" t="s">
        <v>469</v>
      </c>
      <c r="C20" s="82"/>
      <c r="D20" s="454">
        <v>109.5</v>
      </c>
      <c r="E20" s="82"/>
      <c r="F20" s="82"/>
      <c r="G20" s="82"/>
      <c r="H20" s="82"/>
    </row>
    <row r="21" spans="2:8">
      <c r="B21" s="82" t="s">
        <v>256</v>
      </c>
      <c r="C21" s="82"/>
      <c r="D21" s="364">
        <v>126.1</v>
      </c>
      <c r="E21" s="82"/>
      <c r="F21" s="82"/>
      <c r="G21" s="82"/>
      <c r="H21" s="82"/>
    </row>
    <row r="22" spans="2:8">
      <c r="B22" s="82" t="s">
        <v>255</v>
      </c>
      <c r="C22" s="82"/>
      <c r="D22" s="364">
        <v>101.8</v>
      </c>
      <c r="E22" s="82"/>
      <c r="F22" s="82"/>
      <c r="G22" s="82"/>
      <c r="H22" s="82"/>
    </row>
    <row r="23" spans="2:8">
      <c r="B23" s="82" t="s">
        <v>284</v>
      </c>
      <c r="C23" s="82"/>
      <c r="D23" s="364"/>
      <c r="E23" s="82"/>
      <c r="F23" s="82"/>
      <c r="G23" s="82"/>
      <c r="H23" s="82"/>
    </row>
    <row r="24" spans="2:8">
      <c r="B24" s="82" t="s">
        <v>254</v>
      </c>
      <c r="C24" s="82"/>
      <c r="D24" s="364">
        <v>95.5</v>
      </c>
      <c r="E24" s="82"/>
      <c r="F24" s="82"/>
      <c r="G24" s="82"/>
      <c r="H24" s="82"/>
    </row>
    <row r="25" spans="2:8">
      <c r="B25" s="82" t="s">
        <v>253</v>
      </c>
      <c r="C25" s="82"/>
      <c r="D25" s="364">
        <v>99</v>
      </c>
      <c r="E25" s="82"/>
      <c r="F25" s="82"/>
      <c r="G25" s="82"/>
      <c r="H25" s="82"/>
    </row>
    <row r="26" spans="2:8">
      <c r="B26" s="82" t="s">
        <v>280</v>
      </c>
      <c r="C26" s="82"/>
      <c r="D26" s="364"/>
      <c r="E26" s="82"/>
      <c r="F26" s="82"/>
      <c r="G26" s="82"/>
      <c r="H26" s="82"/>
    </row>
    <row r="27" spans="2:8">
      <c r="B27" s="82" t="s">
        <v>281</v>
      </c>
      <c r="C27" s="82"/>
      <c r="D27" s="364"/>
      <c r="E27" s="82"/>
      <c r="F27" s="82"/>
      <c r="G27" s="82"/>
      <c r="H27" s="82"/>
    </row>
    <row r="28" spans="2:8">
      <c r="B28" s="82" t="s">
        <v>282</v>
      </c>
      <c r="C28" s="82"/>
      <c r="D28" s="364">
        <v>93</v>
      </c>
      <c r="E28" s="82"/>
      <c r="F28" s="82"/>
      <c r="G28" s="82"/>
      <c r="H28" s="82"/>
    </row>
    <row r="29" spans="2:8">
      <c r="B29" s="82" t="s">
        <v>283</v>
      </c>
      <c r="C29" s="82"/>
      <c r="D29" s="364">
        <v>100.6</v>
      </c>
      <c r="E29" s="82"/>
      <c r="F29" s="82"/>
      <c r="G29" s="82"/>
      <c r="H29" s="82"/>
    </row>
    <row r="30" spans="2:8" ht="14.65" customHeight="1">
      <c r="B30" s="82" t="s">
        <v>470</v>
      </c>
      <c r="C30" s="82"/>
      <c r="D30" s="364">
        <v>103.3</v>
      </c>
      <c r="E30" s="82"/>
      <c r="F30" s="82"/>
      <c r="G30" s="82"/>
      <c r="H30" s="82"/>
    </row>
    <row r="31" spans="2:8">
      <c r="B31" s="82"/>
      <c r="C31" s="82"/>
      <c r="D31" s="82"/>
      <c r="E31" s="82"/>
      <c r="F31" s="82"/>
      <c r="G31" s="82"/>
      <c r="H31" s="82"/>
    </row>
  </sheetData>
  <mergeCells count="1">
    <mergeCell ref="B1:D1"/>
  </mergeCells>
  <pageMargins left="0.78740157480314965" right="0.19685039370078741"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B1:V32"/>
  <sheetViews>
    <sheetView zoomScaleNormal="95" workbookViewId="0">
      <selection activeCell="A2" sqref="A1:A1048576"/>
    </sheetView>
  </sheetViews>
  <sheetFormatPr defaultColWidth="9.1328125" defaultRowHeight="12.75"/>
  <cols>
    <col min="1" max="1" width="9.1328125" style="136"/>
    <col min="2" max="2" width="33.3984375" style="136" customWidth="1"/>
    <col min="3" max="3" width="11.1328125" style="136" customWidth="1"/>
    <col min="4" max="4" width="10.73046875" style="136" customWidth="1"/>
    <col min="5" max="5" width="13.1328125" style="136" customWidth="1"/>
    <col min="6" max="7" width="8.73046875" style="136" customWidth="1"/>
    <col min="8" max="8" width="28.86328125" style="136" customWidth="1"/>
    <col min="9" max="9" width="9.1328125" style="136"/>
    <col min="10" max="13" width="9.73046875" style="136" customWidth="1"/>
    <col min="14" max="16384" width="9.1328125" style="136"/>
  </cols>
  <sheetData>
    <row r="1" spans="2:22" ht="13.15">
      <c r="B1" s="663" t="s">
        <v>720</v>
      </c>
      <c r="C1" s="663"/>
      <c r="D1" s="663"/>
      <c r="E1" s="663"/>
      <c r="F1" s="155"/>
      <c r="G1" s="186"/>
    </row>
    <row r="2" spans="2:22">
      <c r="B2" s="267"/>
      <c r="C2" s="267"/>
      <c r="D2" s="267"/>
      <c r="E2" s="267"/>
    </row>
    <row r="3" spans="2:22">
      <c r="B3" s="643" t="s">
        <v>287</v>
      </c>
      <c r="C3" s="643"/>
      <c r="D3" s="643"/>
      <c r="E3" s="643"/>
      <c r="F3" s="84"/>
      <c r="G3" s="258"/>
    </row>
    <row r="4" spans="2:22">
      <c r="B4" s="643" t="s">
        <v>288</v>
      </c>
      <c r="C4" s="643"/>
      <c r="D4" s="643"/>
      <c r="E4" s="643"/>
      <c r="F4" s="84"/>
      <c r="G4" s="258"/>
    </row>
    <row r="5" spans="2:22" ht="9" customHeight="1" thickBot="1">
      <c r="B5" s="137"/>
      <c r="C5" s="82"/>
      <c r="D5" s="82"/>
      <c r="E5" s="82"/>
      <c r="F5" s="82"/>
    </row>
    <row r="6" spans="2:22" ht="14.25" thickTop="1">
      <c r="B6" s="169"/>
      <c r="C6" s="664" t="s">
        <v>532</v>
      </c>
      <c r="D6" s="665"/>
      <c r="E6" s="665"/>
    </row>
    <row r="7" spans="2:22" ht="31.5" customHeight="1">
      <c r="C7" s="268" t="s">
        <v>289</v>
      </c>
      <c r="D7" s="269" t="s">
        <v>290</v>
      </c>
      <c r="E7" s="269" t="s">
        <v>291</v>
      </c>
    </row>
    <row r="8" spans="2:22">
      <c r="B8" s="146" t="s">
        <v>533</v>
      </c>
      <c r="C8" s="272">
        <v>667599</v>
      </c>
      <c r="D8" s="273">
        <v>850541</v>
      </c>
      <c r="E8" s="273">
        <f>C8-D8</f>
        <v>-182942</v>
      </c>
      <c r="F8" s="264"/>
    </row>
    <row r="9" spans="2:22" ht="6.75" customHeight="1">
      <c r="C9" s="199"/>
      <c r="D9" s="199"/>
      <c r="E9" s="199"/>
      <c r="F9" s="144"/>
      <c r="O9" s="274"/>
      <c r="P9" s="274"/>
    </row>
    <row r="10" spans="2:22">
      <c r="B10" s="215" t="s">
        <v>49</v>
      </c>
      <c r="C10" s="199"/>
      <c r="D10" s="199"/>
      <c r="E10" s="199"/>
      <c r="F10" s="144"/>
      <c r="M10" s="270"/>
      <c r="N10" s="271"/>
      <c r="O10" s="275"/>
      <c r="P10" s="275"/>
    </row>
    <row r="11" spans="2:22" hidden="1">
      <c r="B11" s="215"/>
      <c r="C11" s="422">
        <v>761581</v>
      </c>
      <c r="D11" s="422">
        <v>913310</v>
      </c>
      <c r="E11" s="199" t="s">
        <v>534</v>
      </c>
      <c r="F11" s="144"/>
      <c r="M11" s="270"/>
      <c r="N11" s="271"/>
      <c r="O11" s="275"/>
      <c r="P11" s="275"/>
    </row>
    <row r="12" spans="2:22">
      <c r="B12" s="215"/>
      <c r="C12" s="199"/>
      <c r="D12" s="199"/>
      <c r="E12" s="199"/>
      <c r="F12" s="144"/>
      <c r="M12" s="270"/>
      <c r="N12" s="271"/>
      <c r="O12" s="275"/>
      <c r="P12" s="275"/>
    </row>
    <row r="13" spans="2:22">
      <c r="B13" s="215"/>
      <c r="C13" s="199"/>
      <c r="D13" s="199"/>
      <c r="E13" s="199"/>
      <c r="F13" s="144"/>
      <c r="M13" s="270"/>
      <c r="N13" s="271"/>
      <c r="O13" s="275"/>
      <c r="P13" s="275"/>
    </row>
    <row r="14" spans="2:22">
      <c r="B14" s="215"/>
      <c r="C14" s="199"/>
      <c r="D14" s="199"/>
      <c r="E14" s="199"/>
      <c r="F14" s="144"/>
      <c r="M14" s="270"/>
      <c r="N14" s="271"/>
      <c r="O14" s="275"/>
      <c r="P14" s="275"/>
    </row>
    <row r="15" spans="2:22">
      <c r="B15" s="84"/>
      <c r="C15" s="84"/>
      <c r="D15" s="84"/>
      <c r="E15" s="84"/>
      <c r="F15" s="84"/>
      <c r="G15" s="258"/>
      <c r="O15" s="270"/>
      <c r="P15" s="271"/>
      <c r="Q15" s="275"/>
      <c r="R15" s="275"/>
      <c r="U15" s="274"/>
      <c r="V15" s="274"/>
    </row>
    <row r="16" spans="2:22">
      <c r="B16" s="643" t="s">
        <v>292</v>
      </c>
      <c r="C16" s="643"/>
      <c r="D16" s="643"/>
      <c r="E16" s="84"/>
      <c r="F16" s="84"/>
      <c r="G16" s="258"/>
      <c r="Q16" s="276"/>
      <c r="R16" s="276"/>
      <c r="U16" s="274"/>
      <c r="V16" s="274"/>
    </row>
    <row r="17" spans="2:22">
      <c r="B17" s="643" t="s">
        <v>293</v>
      </c>
      <c r="C17" s="643"/>
      <c r="D17" s="643"/>
      <c r="E17" s="84"/>
      <c r="F17" s="84"/>
      <c r="O17" s="270"/>
      <c r="P17" s="271"/>
      <c r="Q17" s="276"/>
      <c r="R17" s="276"/>
      <c r="U17" s="274"/>
      <c r="V17" s="274"/>
    </row>
    <row r="18" spans="2:22">
      <c r="B18" s="143"/>
      <c r="C18" s="143"/>
      <c r="D18" s="143"/>
      <c r="E18" s="143"/>
      <c r="F18" s="84"/>
      <c r="O18" s="270"/>
      <c r="P18" s="271"/>
      <c r="Q18" s="276"/>
      <c r="R18" s="276"/>
      <c r="U18" s="274"/>
      <c r="V18" s="274"/>
    </row>
    <row r="19" spans="2:22" ht="13.15" thickBot="1">
      <c r="B19" s="137" t="s">
        <v>265</v>
      </c>
      <c r="C19" s="138"/>
      <c r="D19" s="243"/>
      <c r="E19" s="243"/>
      <c r="F19" s="243"/>
      <c r="O19" s="270"/>
      <c r="P19" s="271"/>
      <c r="Q19" s="276"/>
      <c r="R19" s="276"/>
    </row>
    <row r="20" spans="2:22" ht="15" customHeight="1" thickTop="1">
      <c r="B20" s="277"/>
      <c r="C20" s="169" t="s">
        <v>535</v>
      </c>
      <c r="D20" s="176"/>
      <c r="O20" s="278"/>
      <c r="P20" s="279"/>
      <c r="U20" s="274"/>
      <c r="V20" s="274"/>
    </row>
    <row r="21" spans="2:22">
      <c r="B21" s="254" t="s">
        <v>294</v>
      </c>
      <c r="C21" s="162">
        <f>C8/C11*100</f>
        <v>87.659618609182743</v>
      </c>
      <c r="E21" s="162"/>
      <c r="F21" s="162"/>
      <c r="Q21" s="276"/>
      <c r="R21" s="276"/>
      <c r="U21" s="274"/>
      <c r="V21" s="274"/>
    </row>
    <row r="22" spans="2:22">
      <c r="B22" s="152" t="s">
        <v>295</v>
      </c>
      <c r="C22" s="280">
        <f>D8/D11*100</f>
        <v>93.127306172055484</v>
      </c>
      <c r="D22" s="162"/>
      <c r="E22" s="162"/>
      <c r="F22" s="162"/>
      <c r="O22" s="270"/>
      <c r="P22" s="271"/>
      <c r="Q22" s="276"/>
      <c r="R22" s="276"/>
      <c r="U22" s="275"/>
      <c r="V22" s="275"/>
    </row>
    <row r="23" spans="2:22" ht="5.25" customHeight="1">
      <c r="C23" s="281"/>
      <c r="F23" s="258"/>
      <c r="O23" s="270"/>
      <c r="P23" s="271"/>
      <c r="Q23" s="275"/>
      <c r="R23" s="275"/>
      <c r="U23" s="274"/>
      <c r="V23" s="274"/>
    </row>
    <row r="24" spans="2:22" ht="12" customHeight="1">
      <c r="B24" s="181" t="s">
        <v>296</v>
      </c>
      <c r="C24" s="156"/>
      <c r="F24" s="258"/>
      <c r="O24" s="270"/>
      <c r="P24" s="271"/>
      <c r="Q24" s="275"/>
      <c r="R24" s="275"/>
      <c r="U24" s="274"/>
      <c r="V24" s="274"/>
    </row>
    <row r="25" spans="2:22">
      <c r="B25" s="215" t="s">
        <v>49</v>
      </c>
      <c r="G25" s="258"/>
      <c r="O25" s="270"/>
      <c r="P25" s="271"/>
      <c r="Q25" s="276"/>
      <c r="R25" s="276"/>
    </row>
    <row r="26" spans="2:22">
      <c r="B26" s="215"/>
      <c r="G26" s="258"/>
      <c r="O26" s="270"/>
      <c r="P26" s="271"/>
      <c r="Q26" s="276"/>
      <c r="R26" s="276"/>
    </row>
    <row r="27" spans="2:22">
      <c r="B27" s="215"/>
      <c r="G27" s="258"/>
      <c r="O27" s="270"/>
      <c r="P27" s="271"/>
      <c r="Q27" s="276"/>
      <c r="R27" s="276"/>
    </row>
    <row r="28" spans="2:22">
      <c r="B28" s="215"/>
      <c r="G28" s="258"/>
      <c r="O28" s="270"/>
      <c r="P28" s="271"/>
      <c r="Q28" s="276"/>
      <c r="R28" s="276"/>
    </row>
    <row r="29" spans="2:22">
      <c r="B29" s="215"/>
      <c r="G29" s="258"/>
      <c r="O29" s="270"/>
      <c r="P29" s="271"/>
      <c r="Q29" s="276"/>
      <c r="R29" s="276"/>
    </row>
    <row r="30" spans="2:22">
      <c r="B30" s="84"/>
      <c r="C30" s="84"/>
      <c r="D30" s="84"/>
      <c r="E30" s="84"/>
      <c r="F30" s="84"/>
      <c r="G30" s="258"/>
      <c r="O30" s="270"/>
      <c r="P30" s="271"/>
      <c r="U30" s="274"/>
      <c r="V30" s="274"/>
    </row>
    <row r="31" spans="2:22">
      <c r="B31" s="149"/>
      <c r="C31" s="149"/>
      <c r="D31" s="149"/>
      <c r="E31" s="149"/>
      <c r="F31" s="149"/>
      <c r="G31" s="149"/>
    </row>
    <row r="32" spans="2:22">
      <c r="B32" s="149"/>
      <c r="C32" s="149"/>
      <c r="D32" s="149"/>
      <c r="E32" s="149"/>
      <c r="F32" s="149"/>
      <c r="G32" s="149"/>
    </row>
  </sheetData>
  <mergeCells count="6">
    <mergeCell ref="B17:D17"/>
    <mergeCell ref="B1:E1"/>
    <mergeCell ref="B3:E3"/>
    <mergeCell ref="B4:E4"/>
    <mergeCell ref="C6:E6"/>
    <mergeCell ref="B16:D16"/>
  </mergeCells>
  <pageMargins left="0.78740157480314965" right="0.19685039370078741" top="0.59055118110236215" bottom="0.5905511811023621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B1:I83"/>
  <sheetViews>
    <sheetView zoomScaleNormal="100" workbookViewId="0">
      <selection activeCell="A2" sqref="A1:A1048576"/>
    </sheetView>
  </sheetViews>
  <sheetFormatPr defaultColWidth="9.1328125" defaultRowHeight="12.75"/>
  <cols>
    <col min="1" max="1" width="9.1328125" style="136"/>
    <col min="2" max="2" width="39.3984375" style="136" customWidth="1"/>
    <col min="3" max="3" width="10.86328125" style="136" customWidth="1"/>
    <col min="4" max="7" width="9.73046875" style="136" customWidth="1"/>
    <col min="8" max="16384" width="9.1328125" style="136"/>
  </cols>
  <sheetData>
    <row r="1" spans="2:9" ht="13.9">
      <c r="B1" s="641" t="s">
        <v>298</v>
      </c>
      <c r="C1" s="641"/>
      <c r="D1" s="641"/>
      <c r="E1" s="228"/>
      <c r="F1" s="228"/>
    </row>
    <row r="2" spans="2:9">
      <c r="B2" s="82"/>
      <c r="C2" s="82"/>
      <c r="D2" s="82"/>
      <c r="E2" s="82"/>
      <c r="F2" s="156"/>
    </row>
    <row r="3" spans="2:9" ht="13.9">
      <c r="B3" s="643" t="s">
        <v>299</v>
      </c>
      <c r="C3" s="643"/>
      <c r="D3" s="643"/>
      <c r="E3" s="643"/>
      <c r="F3" s="643"/>
    </row>
    <row r="4" spans="2:9" ht="13.15" thickBot="1">
      <c r="B4" s="261" t="s">
        <v>536</v>
      </c>
      <c r="C4" s="137"/>
      <c r="E4" s="243"/>
      <c r="F4" s="243"/>
    </row>
    <row r="5" spans="2:9" ht="14.25" thickTop="1">
      <c r="B5" s="152"/>
      <c r="C5" s="169" t="s">
        <v>537</v>
      </c>
      <c r="D5" s="176"/>
    </row>
    <row r="6" spans="2:9" ht="13.15">
      <c r="B6" s="259" t="s">
        <v>16</v>
      </c>
      <c r="C6" s="84">
        <v>1661260</v>
      </c>
      <c r="D6" s="155"/>
      <c r="E6" s="155"/>
      <c r="G6" s="84"/>
      <c r="H6" s="84"/>
      <c r="I6" s="84"/>
    </row>
    <row r="7" spans="2:9">
      <c r="B7" s="157" t="s">
        <v>300</v>
      </c>
      <c r="C7" s="82">
        <v>643739</v>
      </c>
      <c r="G7" s="82"/>
      <c r="H7" s="82"/>
      <c r="I7" s="82"/>
    </row>
    <row r="8" spans="2:9">
      <c r="B8" s="157" t="s">
        <v>301</v>
      </c>
      <c r="C8" s="82">
        <v>1016027</v>
      </c>
      <c r="G8" s="82"/>
      <c r="H8" s="82"/>
      <c r="I8" s="82"/>
    </row>
    <row r="9" spans="2:9">
      <c r="B9" s="152" t="s">
        <v>302</v>
      </c>
      <c r="C9" s="146">
        <v>1494</v>
      </c>
      <c r="D9" s="82"/>
      <c r="E9" s="82"/>
      <c r="G9" s="187"/>
      <c r="H9" s="82"/>
      <c r="I9" s="82"/>
    </row>
    <row r="10" spans="2:9" ht="6" customHeight="1">
      <c r="B10" s="82"/>
      <c r="C10" s="82"/>
      <c r="D10" s="82"/>
      <c r="E10" s="82"/>
    </row>
    <row r="11" spans="2:9" s="149" customFormat="1" ht="12.75" customHeight="1">
      <c r="B11" s="203" t="s">
        <v>303</v>
      </c>
      <c r="G11" s="136"/>
    </row>
    <row r="12" spans="2:9" s="149" customFormat="1" ht="11.65">
      <c r="B12" s="203" t="s">
        <v>126</v>
      </c>
    </row>
    <row r="13" spans="2:9">
      <c r="B13" s="203"/>
    </row>
    <row r="14" spans="2:9">
      <c r="B14" s="643" t="s">
        <v>304</v>
      </c>
      <c r="C14" s="643"/>
      <c r="D14" s="643"/>
      <c r="E14" s="84"/>
      <c r="F14" s="84"/>
    </row>
    <row r="15" spans="2:9" ht="13.15" thickBot="1">
      <c r="B15" s="206" t="s">
        <v>330</v>
      </c>
      <c r="C15" s="137"/>
      <c r="D15" s="243"/>
    </row>
    <row r="16" spans="2:9" ht="14.25" thickTop="1">
      <c r="B16" s="146"/>
      <c r="C16" s="169" t="s">
        <v>535</v>
      </c>
      <c r="D16" s="176"/>
      <c r="E16" s="176"/>
    </row>
    <row r="17" spans="2:8" ht="6.75" customHeight="1">
      <c r="B17" s="82"/>
      <c r="C17" s="144"/>
      <c r="D17" s="144"/>
      <c r="E17" s="144"/>
    </row>
    <row r="18" spans="2:8">
      <c r="B18" s="82" t="s">
        <v>305</v>
      </c>
      <c r="C18" s="82">
        <v>82078</v>
      </c>
      <c r="D18" s="82"/>
      <c r="G18" s="82"/>
      <c r="H18" s="82"/>
    </row>
    <row r="19" spans="2:8">
      <c r="B19" s="82" t="s">
        <v>297</v>
      </c>
      <c r="C19" s="82"/>
      <c r="D19" s="82"/>
      <c r="G19" s="82"/>
      <c r="H19" s="82"/>
    </row>
    <row r="20" spans="2:8">
      <c r="B20" s="82" t="s">
        <v>306</v>
      </c>
      <c r="C20" s="82">
        <v>12512</v>
      </c>
      <c r="D20" s="82"/>
      <c r="G20" s="82"/>
      <c r="H20" s="82"/>
    </row>
    <row r="21" spans="2:8">
      <c r="B21" s="82" t="s">
        <v>307</v>
      </c>
      <c r="C21" s="82">
        <v>21</v>
      </c>
      <c r="D21" s="82"/>
      <c r="G21" s="82"/>
      <c r="H21" s="82"/>
    </row>
    <row r="22" spans="2:8">
      <c r="B22" s="82" t="s">
        <v>308</v>
      </c>
      <c r="C22" s="82">
        <v>3820</v>
      </c>
      <c r="D22" s="82"/>
      <c r="G22" s="82"/>
      <c r="H22" s="82"/>
    </row>
    <row r="23" spans="2:8">
      <c r="B23" s="82" t="s">
        <v>309</v>
      </c>
      <c r="C23" s="82">
        <v>60455</v>
      </c>
      <c r="D23" s="82"/>
      <c r="G23" s="82"/>
      <c r="H23" s="82"/>
    </row>
    <row r="24" spans="2:8">
      <c r="B24" s="82" t="s">
        <v>310</v>
      </c>
      <c r="C24" s="82">
        <v>29</v>
      </c>
      <c r="D24" s="82"/>
      <c r="G24" s="82"/>
      <c r="H24" s="82"/>
    </row>
    <row r="25" spans="2:8">
      <c r="B25" s="82" t="s">
        <v>148</v>
      </c>
      <c r="C25" s="82">
        <v>28696</v>
      </c>
      <c r="D25" s="82"/>
      <c r="G25" s="82"/>
      <c r="H25" s="82"/>
    </row>
    <row r="26" spans="2:8">
      <c r="B26" s="82" t="s">
        <v>311</v>
      </c>
      <c r="C26" s="82">
        <v>0</v>
      </c>
      <c r="D26" s="82"/>
      <c r="G26" s="82"/>
      <c r="H26" s="82"/>
    </row>
    <row r="27" spans="2:8">
      <c r="B27" s="82" t="s">
        <v>312</v>
      </c>
      <c r="C27" s="82">
        <v>2457</v>
      </c>
      <c r="D27" s="82"/>
      <c r="G27" s="82"/>
      <c r="H27" s="82"/>
    </row>
    <row r="28" spans="2:8">
      <c r="B28" s="82" t="s">
        <v>297</v>
      </c>
      <c r="C28" s="82"/>
      <c r="D28" s="82"/>
      <c r="G28" s="82"/>
      <c r="H28" s="82"/>
    </row>
    <row r="29" spans="2:8">
      <c r="B29" s="82" t="s">
        <v>313</v>
      </c>
      <c r="C29" s="82">
        <v>844</v>
      </c>
      <c r="D29" s="82"/>
      <c r="G29" s="144"/>
      <c r="H29" s="82"/>
    </row>
    <row r="30" spans="2:8" ht="13.9">
      <c r="B30" s="82" t="s">
        <v>314</v>
      </c>
      <c r="C30" s="82">
        <v>20571</v>
      </c>
      <c r="D30" s="82"/>
      <c r="G30" s="82"/>
      <c r="H30" s="82"/>
    </row>
    <row r="31" spans="2:8" ht="13.9">
      <c r="B31" s="82" t="s">
        <v>315</v>
      </c>
      <c r="C31" s="82">
        <v>34599</v>
      </c>
      <c r="D31" s="82"/>
    </row>
    <row r="32" spans="2:8" ht="15" customHeight="1">
      <c r="B32" s="146" t="s">
        <v>316</v>
      </c>
      <c r="C32" s="146">
        <v>1935</v>
      </c>
      <c r="D32" s="82"/>
      <c r="E32" s="82"/>
    </row>
    <row r="33" spans="2:6" ht="5.25" customHeight="1"/>
    <row r="34" spans="2:6" s="149" customFormat="1" ht="11.65">
      <c r="B34" s="203" t="s">
        <v>49</v>
      </c>
    </row>
    <row r="35" spans="2:6" s="149" customFormat="1" ht="12.75" customHeight="1">
      <c r="B35" s="203" t="s">
        <v>317</v>
      </c>
    </row>
    <row r="36" spans="2:6" s="149" customFormat="1" ht="12.75" customHeight="1">
      <c r="B36" s="203" t="s">
        <v>318</v>
      </c>
    </row>
    <row r="37" spans="2:6" s="149" customFormat="1" ht="12.75" customHeight="1">
      <c r="B37" s="151"/>
    </row>
    <row r="38" spans="2:6" s="149" customFormat="1" ht="12.75" customHeight="1"/>
    <row r="39" spans="2:6">
      <c r="B39" s="643" t="s">
        <v>319</v>
      </c>
      <c r="C39" s="643"/>
      <c r="D39" s="643"/>
      <c r="E39" s="84"/>
      <c r="F39" s="84"/>
    </row>
    <row r="40" spans="2:6" ht="11.25" customHeight="1" thickBot="1">
      <c r="B40" s="137"/>
      <c r="C40" s="137"/>
      <c r="D40" s="137"/>
      <c r="E40" s="82"/>
      <c r="F40" s="82"/>
    </row>
    <row r="41" spans="2:6" ht="13.15" thickTop="1">
      <c r="B41" s="152"/>
      <c r="C41" s="195" t="s">
        <v>146</v>
      </c>
      <c r="D41" s="195">
        <v>2023</v>
      </c>
      <c r="E41" s="194"/>
      <c r="F41" s="194"/>
    </row>
    <row r="42" spans="2:6">
      <c r="B42" s="259" t="s">
        <v>320</v>
      </c>
      <c r="C42" s="425" t="s">
        <v>541</v>
      </c>
      <c r="D42" s="426"/>
    </row>
    <row r="43" spans="2:6" ht="15.75" customHeight="1">
      <c r="B43" s="157"/>
      <c r="C43" s="194" t="s">
        <v>321</v>
      </c>
      <c r="D43" s="285">
        <v>16175</v>
      </c>
      <c r="E43" s="286"/>
    </row>
    <row r="44" spans="2:6">
      <c r="B44" s="157" t="s">
        <v>297</v>
      </c>
      <c r="C44" s="144"/>
      <c r="D44" s="82"/>
      <c r="E44" s="82"/>
    </row>
    <row r="45" spans="2:6">
      <c r="B45" s="156" t="s">
        <v>322</v>
      </c>
      <c r="C45" s="144" t="s">
        <v>330</v>
      </c>
      <c r="D45" s="82"/>
      <c r="E45" s="82"/>
    </row>
    <row r="46" spans="2:6">
      <c r="B46" s="156"/>
      <c r="C46" s="144" t="s">
        <v>321</v>
      </c>
      <c r="D46" s="287">
        <v>6890</v>
      </c>
      <c r="E46" s="288"/>
    </row>
    <row r="47" spans="2:6">
      <c r="B47" s="156" t="s">
        <v>323</v>
      </c>
      <c r="C47" s="144" t="s">
        <v>541</v>
      </c>
      <c r="D47" s="82"/>
      <c r="E47" s="82"/>
    </row>
    <row r="48" spans="2:6">
      <c r="B48" s="156"/>
      <c r="C48" s="144" t="s">
        <v>321</v>
      </c>
      <c r="D48" s="287">
        <v>4590</v>
      </c>
      <c r="E48" s="288"/>
    </row>
    <row r="49" spans="2:5">
      <c r="B49" s="156" t="s">
        <v>324</v>
      </c>
      <c r="C49" s="144" t="s">
        <v>541</v>
      </c>
      <c r="D49" s="82"/>
      <c r="E49" s="82"/>
    </row>
    <row r="50" spans="2:5">
      <c r="C50" s="144" t="s">
        <v>321</v>
      </c>
      <c r="D50" s="287">
        <v>2693</v>
      </c>
      <c r="E50" s="288"/>
    </row>
    <row r="51" spans="2:5">
      <c r="B51" s="156" t="s">
        <v>325</v>
      </c>
      <c r="C51" s="144" t="s">
        <v>541</v>
      </c>
      <c r="D51" s="82"/>
      <c r="E51" s="82"/>
    </row>
    <row r="52" spans="2:5">
      <c r="C52" s="144" t="s">
        <v>321</v>
      </c>
      <c r="D52" s="287">
        <v>2002</v>
      </c>
      <c r="E52" s="288"/>
    </row>
    <row r="53" spans="2:5" ht="12" customHeight="1">
      <c r="B53" s="157"/>
      <c r="C53" s="144"/>
      <c r="D53" s="82"/>
      <c r="E53" s="286"/>
    </row>
    <row r="54" spans="2:5">
      <c r="B54" s="143" t="s">
        <v>326</v>
      </c>
      <c r="C54" s="194" t="s">
        <v>327</v>
      </c>
      <c r="D54" s="285">
        <v>1741</v>
      </c>
      <c r="E54" s="84"/>
    </row>
    <row r="55" spans="2:5">
      <c r="B55" s="157" t="s">
        <v>297</v>
      </c>
      <c r="C55" s="144"/>
      <c r="D55" s="82"/>
      <c r="E55" s="288"/>
    </row>
    <row r="56" spans="2:5">
      <c r="B56" s="156" t="s">
        <v>328</v>
      </c>
      <c r="C56" s="144" t="s">
        <v>327</v>
      </c>
      <c r="D56" s="287">
        <v>1525</v>
      </c>
      <c r="E56" s="288"/>
    </row>
    <row r="57" spans="2:5" ht="3.75" customHeight="1">
      <c r="B57" s="157"/>
      <c r="C57" s="144"/>
      <c r="D57" s="82"/>
    </row>
    <row r="58" spans="2:5">
      <c r="B58" s="143" t="s">
        <v>329</v>
      </c>
      <c r="C58" s="194" t="s">
        <v>330</v>
      </c>
      <c r="D58" s="285">
        <v>726</v>
      </c>
      <c r="E58" s="286"/>
    </row>
    <row r="59" spans="2:5" ht="3.75" customHeight="1">
      <c r="B59" s="143"/>
      <c r="C59" s="194"/>
      <c r="D59" s="82"/>
    </row>
    <row r="60" spans="2:5">
      <c r="B60" s="143" t="s">
        <v>147</v>
      </c>
      <c r="C60" s="194" t="s">
        <v>331</v>
      </c>
      <c r="D60" s="285">
        <v>71</v>
      </c>
      <c r="E60" s="286"/>
    </row>
    <row r="61" spans="2:5" ht="3.75" customHeight="1">
      <c r="B61" s="143"/>
      <c r="C61" s="194"/>
      <c r="D61" s="82"/>
    </row>
    <row r="62" spans="2:5">
      <c r="B62" s="143" t="s">
        <v>332</v>
      </c>
      <c r="C62" s="194" t="s">
        <v>330</v>
      </c>
      <c r="D62" s="286">
        <v>599</v>
      </c>
      <c r="E62" s="286"/>
    </row>
    <row r="63" spans="2:5" ht="4.5" customHeight="1">
      <c r="B63" s="252"/>
      <c r="C63" s="195"/>
      <c r="D63" s="146"/>
    </row>
    <row r="64" spans="2:5" ht="6.75" customHeight="1">
      <c r="B64" s="82"/>
      <c r="C64" s="82"/>
      <c r="D64" s="82"/>
      <c r="E64" s="82"/>
    </row>
    <row r="65" spans="2:9" s="149" customFormat="1" ht="12.75" customHeight="1">
      <c r="B65" s="181" t="s">
        <v>333</v>
      </c>
      <c r="G65" s="136"/>
    </row>
    <row r="66" spans="2:9" s="149" customFormat="1" ht="12.75" customHeight="1">
      <c r="B66" s="151" t="s">
        <v>538</v>
      </c>
      <c r="G66" s="136"/>
    </row>
    <row r="67" spans="2:9" s="149" customFormat="1" ht="12.75" customHeight="1">
      <c r="B67" s="203"/>
    </row>
    <row r="68" spans="2:9">
      <c r="B68" s="149"/>
    </row>
    <row r="69" spans="2:9">
      <c r="B69" s="643" t="s">
        <v>334</v>
      </c>
      <c r="C69" s="643"/>
      <c r="D69" s="643"/>
      <c r="E69" s="84"/>
      <c r="F69" s="84"/>
      <c r="G69" s="84"/>
    </row>
    <row r="70" spans="2:9" ht="13.15" thickBot="1">
      <c r="B70" s="138"/>
      <c r="C70" s="138"/>
      <c r="D70" s="138"/>
    </row>
    <row r="71" spans="2:9" ht="14.25" thickTop="1">
      <c r="B71" s="152"/>
      <c r="C71" s="169" t="s">
        <v>146</v>
      </c>
      <c r="D71" s="169" t="s">
        <v>518</v>
      </c>
      <c r="E71" s="176"/>
    </row>
    <row r="72" spans="2:9" ht="5.25" customHeight="1">
      <c r="B72" s="157"/>
      <c r="C72" s="289"/>
      <c r="D72" s="194"/>
      <c r="E72" s="194"/>
      <c r="F72" s="194"/>
    </row>
    <row r="73" spans="2:9">
      <c r="B73" s="157" t="s">
        <v>335</v>
      </c>
      <c r="C73" s="144" t="s">
        <v>539</v>
      </c>
      <c r="D73" s="82">
        <v>84975</v>
      </c>
      <c r="H73" s="82"/>
      <c r="I73" s="82"/>
    </row>
    <row r="74" spans="2:9">
      <c r="B74" s="157" t="s">
        <v>336</v>
      </c>
      <c r="C74" s="144" t="s">
        <v>539</v>
      </c>
      <c r="D74" s="82">
        <v>48655</v>
      </c>
      <c r="H74" s="82"/>
      <c r="I74" s="82"/>
    </row>
    <row r="75" spans="2:9">
      <c r="B75" s="157" t="s">
        <v>337</v>
      </c>
      <c r="C75" s="144" t="s">
        <v>539</v>
      </c>
      <c r="D75" s="82">
        <v>389089</v>
      </c>
      <c r="H75" s="82"/>
      <c r="I75" s="82"/>
    </row>
    <row r="76" spans="2:9">
      <c r="B76" s="157" t="s">
        <v>338</v>
      </c>
      <c r="C76" s="144" t="s">
        <v>539</v>
      </c>
      <c r="D76" s="82">
        <v>20482</v>
      </c>
      <c r="H76" s="82"/>
      <c r="I76" s="82"/>
    </row>
    <row r="77" spans="2:9">
      <c r="B77" s="157" t="s">
        <v>339</v>
      </c>
      <c r="C77" s="144" t="s">
        <v>539</v>
      </c>
      <c r="D77" s="82">
        <v>7168</v>
      </c>
      <c r="H77" s="82"/>
      <c r="I77" s="82"/>
    </row>
    <row r="78" spans="2:9" ht="13.15">
      <c r="B78" s="143" t="s">
        <v>340</v>
      </c>
      <c r="C78" s="194" t="s">
        <v>539</v>
      </c>
      <c r="D78" s="84">
        <v>666331</v>
      </c>
      <c r="E78" s="155"/>
      <c r="F78" s="155"/>
      <c r="H78" s="84"/>
      <c r="I78" s="82"/>
    </row>
    <row r="79" spans="2:9">
      <c r="B79" s="290" t="s">
        <v>341</v>
      </c>
      <c r="C79" s="144" t="s">
        <v>539</v>
      </c>
      <c r="D79" s="202">
        <v>666331</v>
      </c>
      <c r="E79" s="202"/>
      <c r="F79" s="202"/>
      <c r="G79" s="82"/>
      <c r="H79" s="291"/>
      <c r="I79" s="82"/>
    </row>
    <row r="80" spans="2:9" ht="13.15">
      <c r="B80" s="143" t="s">
        <v>342</v>
      </c>
      <c r="C80" s="194" t="s">
        <v>540</v>
      </c>
      <c r="D80" s="84">
        <v>32310</v>
      </c>
      <c r="E80" s="155"/>
      <c r="F80" s="155"/>
      <c r="H80" s="84"/>
      <c r="I80" s="82"/>
    </row>
    <row r="81" spans="2:9">
      <c r="B81" s="292" t="s">
        <v>341</v>
      </c>
      <c r="C81" s="147" t="s">
        <v>540</v>
      </c>
      <c r="D81" s="293">
        <v>32310</v>
      </c>
      <c r="E81" s="202"/>
      <c r="F81" s="202"/>
      <c r="H81" s="291"/>
      <c r="I81" s="82"/>
    </row>
    <row r="82" spans="2:9" ht="6" customHeight="1">
      <c r="B82" s="82"/>
      <c r="C82" s="82"/>
      <c r="D82" s="82"/>
      <c r="E82" s="82"/>
      <c r="F82" s="82"/>
    </row>
    <row r="83" spans="2:9">
      <c r="B83" s="203" t="s">
        <v>49</v>
      </c>
      <c r="C83" s="82"/>
      <c r="D83" s="82"/>
      <c r="E83" s="82"/>
      <c r="F83" s="82"/>
      <c r="G83" s="82"/>
    </row>
  </sheetData>
  <mergeCells count="5">
    <mergeCell ref="B3:F3"/>
    <mergeCell ref="B1:D1"/>
    <mergeCell ref="B14:D14"/>
    <mergeCell ref="B39:D39"/>
    <mergeCell ref="B69:D69"/>
  </mergeCells>
  <pageMargins left="1.1023622047244095" right="0.23622047244094491" top="0.35433070866141736" bottom="0.31496062992125984" header="0.31496062992125984"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B1:D27"/>
  <sheetViews>
    <sheetView workbookViewId="0">
      <selection activeCell="A4" sqref="A4"/>
    </sheetView>
  </sheetViews>
  <sheetFormatPr defaultColWidth="9.1328125" defaultRowHeight="12.75"/>
  <cols>
    <col min="1" max="1" width="9.1328125" style="136"/>
    <col min="2" max="2" width="41.73046875" style="136" customWidth="1"/>
    <col min="3" max="4" width="9.1328125" style="136"/>
    <col min="5" max="5" width="11" style="136" bestFit="1" customWidth="1"/>
    <col min="6" max="16384" width="9.1328125" style="136"/>
  </cols>
  <sheetData>
    <row r="1" spans="2:4" ht="13.15">
      <c r="B1" s="186" t="s">
        <v>343</v>
      </c>
    </row>
    <row r="2" spans="2:4">
      <c r="B2" s="82"/>
    </row>
    <row r="3" spans="2:4">
      <c r="B3" s="84" t="s">
        <v>344</v>
      </c>
    </row>
    <row r="5" spans="2:4" ht="13.15" thickBot="1">
      <c r="B5" s="206"/>
      <c r="C5" s="261"/>
    </row>
    <row r="6" spans="2:4" ht="18" customHeight="1" thickTop="1">
      <c r="B6" s="253" t="s">
        <v>345</v>
      </c>
      <c r="C6" s="294" t="s">
        <v>518</v>
      </c>
    </row>
    <row r="7" spans="2:4" ht="18" customHeight="1">
      <c r="B7" s="153" t="s">
        <v>346</v>
      </c>
      <c r="C7" s="83">
        <v>192.5</v>
      </c>
      <c r="D7" s="178"/>
    </row>
    <row r="8" spans="2:4">
      <c r="B8" s="157" t="s">
        <v>347</v>
      </c>
      <c r="C8" s="82">
        <v>187.9</v>
      </c>
    </row>
    <row r="9" spans="2:4">
      <c r="B9" s="156" t="s">
        <v>348</v>
      </c>
      <c r="C9" s="82">
        <v>80.5</v>
      </c>
    </row>
    <row r="10" spans="2:4">
      <c r="B10" s="156" t="s">
        <v>349</v>
      </c>
      <c r="C10" s="82">
        <v>107.4</v>
      </c>
    </row>
    <row r="11" spans="2:4">
      <c r="B11" s="152" t="s">
        <v>350</v>
      </c>
      <c r="C11" s="146">
        <v>4.7</v>
      </c>
    </row>
    <row r="12" spans="2:4" ht="5.25" customHeight="1">
      <c r="B12" s="82"/>
    </row>
    <row r="13" spans="2:4" ht="12.75" customHeight="1">
      <c r="B13" s="148" t="s">
        <v>520</v>
      </c>
    </row>
    <row r="16" spans="2:4">
      <c r="B16" s="84" t="s">
        <v>351</v>
      </c>
    </row>
    <row r="18" spans="2:4" ht="13.15" thickBot="1">
      <c r="B18" s="137"/>
      <c r="C18" s="295"/>
    </row>
    <row r="19" spans="2:4" ht="18" customHeight="1" thickTop="1">
      <c r="B19" s="253" t="s">
        <v>352</v>
      </c>
      <c r="C19" s="296" t="s">
        <v>408</v>
      </c>
    </row>
    <row r="20" spans="2:4" ht="18" customHeight="1">
      <c r="B20" s="183" t="s">
        <v>353</v>
      </c>
      <c r="C20" s="176">
        <v>528.9</v>
      </c>
      <c r="D20" s="178"/>
    </row>
    <row r="21" spans="2:4">
      <c r="B21" s="156" t="s">
        <v>348</v>
      </c>
      <c r="C21" s="179">
        <v>255.3</v>
      </c>
    </row>
    <row r="22" spans="2:4">
      <c r="B22" s="156" t="s">
        <v>354</v>
      </c>
      <c r="C22" s="179">
        <v>192.1</v>
      </c>
    </row>
    <row r="23" spans="2:4">
      <c r="B23" s="156" t="s">
        <v>355</v>
      </c>
      <c r="C23" s="179">
        <v>24.3</v>
      </c>
    </row>
    <row r="24" spans="2:4">
      <c r="B24" s="156" t="s">
        <v>356</v>
      </c>
      <c r="C24" s="179">
        <v>47</v>
      </c>
      <c r="D24" s="178"/>
    </row>
    <row r="25" spans="2:4">
      <c r="B25" s="190" t="s">
        <v>357</v>
      </c>
      <c r="C25" s="297">
        <v>10.199999999999999</v>
      </c>
    </row>
    <row r="26" spans="2:4" ht="7.5" customHeight="1">
      <c r="B26" s="82"/>
    </row>
    <row r="27" spans="2:4" ht="12.75" customHeight="1">
      <c r="B27" s="148" t="s">
        <v>519</v>
      </c>
      <c r="C27" s="178"/>
    </row>
  </sheetData>
  <pageMargins left="0.79" right="0.34" top="0.7"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B1:E27"/>
  <sheetViews>
    <sheetView workbookViewId="0">
      <selection activeCell="B34" sqref="B34"/>
    </sheetView>
  </sheetViews>
  <sheetFormatPr defaultColWidth="9.1328125" defaultRowHeight="12.75"/>
  <cols>
    <col min="1" max="1" width="9.1328125" style="136"/>
    <col min="2" max="2" width="38.3984375" style="136" customWidth="1"/>
    <col min="3" max="3" width="13.59765625" style="136" customWidth="1"/>
    <col min="4" max="16384" width="9.1328125" style="136"/>
  </cols>
  <sheetData>
    <row r="1" spans="2:5" ht="13.9">
      <c r="B1" s="641" t="s">
        <v>358</v>
      </c>
      <c r="C1" s="657"/>
    </row>
    <row r="2" spans="2:5">
      <c r="B2" s="82"/>
      <c r="C2" s="82"/>
    </row>
    <row r="3" spans="2:5">
      <c r="B3" s="643" t="s">
        <v>359</v>
      </c>
      <c r="C3" s="643"/>
    </row>
    <row r="4" spans="2:5">
      <c r="B4" s="82"/>
      <c r="C4" s="82"/>
    </row>
    <row r="5" spans="2:5">
      <c r="B5" s="643"/>
      <c r="C5" s="643"/>
    </row>
    <row r="6" spans="2:5">
      <c r="B6" s="82"/>
      <c r="C6" s="82"/>
    </row>
    <row r="7" spans="2:5" s="300" customFormat="1" ht="12" customHeight="1" thickBot="1">
      <c r="B7" s="298" t="s">
        <v>360</v>
      </c>
      <c r="C7" s="299" t="s">
        <v>442</v>
      </c>
    </row>
    <row r="8" spans="2:5" s="303" customFormat="1" ht="18" customHeight="1" thickTop="1">
      <c r="B8" s="301"/>
      <c r="C8" s="302" t="s">
        <v>510</v>
      </c>
      <c r="D8" s="285"/>
      <c r="E8" s="285"/>
    </row>
    <row r="9" spans="2:5" s="300" customFormat="1" ht="3.75" customHeight="1">
      <c r="B9" s="284"/>
      <c r="C9" s="304"/>
      <c r="D9" s="287"/>
      <c r="E9" s="287"/>
    </row>
    <row r="10" spans="2:5" s="300" customFormat="1" ht="12.95" customHeight="1">
      <c r="B10" s="305" t="s">
        <v>361</v>
      </c>
      <c r="C10" s="306">
        <v>192.5</v>
      </c>
      <c r="D10" s="287"/>
      <c r="E10" s="287"/>
    </row>
    <row r="11" spans="2:5" s="300" customFormat="1" ht="12.95" customHeight="1">
      <c r="B11" s="307"/>
      <c r="C11" s="287"/>
      <c r="D11" s="287"/>
      <c r="E11" s="287"/>
    </row>
    <row r="12" spans="2:5" s="300" customFormat="1" ht="12.95" customHeight="1">
      <c r="B12" s="307" t="s">
        <v>362</v>
      </c>
      <c r="C12" s="287"/>
      <c r="D12" s="287"/>
      <c r="E12" s="287"/>
    </row>
    <row r="13" spans="2:5" s="303" customFormat="1" ht="12.95" customHeight="1">
      <c r="B13" s="308" t="s">
        <v>363</v>
      </c>
      <c r="C13" s="364">
        <v>190</v>
      </c>
      <c r="D13" s="285"/>
      <c r="E13" s="285"/>
    </row>
    <row r="14" spans="2:5" s="303" customFormat="1" ht="12.95" customHeight="1">
      <c r="B14" s="308" t="s">
        <v>364</v>
      </c>
      <c r="C14" s="364">
        <v>265.2</v>
      </c>
      <c r="D14" s="285"/>
      <c r="E14" s="285"/>
    </row>
    <row r="15" spans="2:5" s="303" customFormat="1" ht="12.95" customHeight="1">
      <c r="B15" s="308" t="s">
        <v>365</v>
      </c>
      <c r="C15" s="364">
        <v>171.4</v>
      </c>
      <c r="D15" s="285"/>
      <c r="E15" s="285"/>
    </row>
    <row r="16" spans="2:5" s="303" customFormat="1" ht="6" customHeight="1">
      <c r="B16" s="308"/>
      <c r="C16" s="287"/>
      <c r="D16" s="285"/>
      <c r="E16" s="285"/>
    </row>
    <row r="17" spans="2:5" s="300" customFormat="1" ht="12.95" customHeight="1">
      <c r="B17" s="287" t="s">
        <v>366</v>
      </c>
      <c r="C17" s="287"/>
      <c r="D17" s="287"/>
      <c r="E17" s="287"/>
    </row>
    <row r="18" spans="2:5" s="300" customFormat="1" ht="12.95" customHeight="1">
      <c r="B18" s="308" t="s">
        <v>367</v>
      </c>
      <c r="C18" s="364">
        <v>154</v>
      </c>
      <c r="D18" s="287"/>
      <c r="E18" s="287"/>
    </row>
    <row r="19" spans="2:5" s="300" customFormat="1" ht="12.95" customHeight="1">
      <c r="B19" s="308" t="s">
        <v>297</v>
      </c>
      <c r="C19" s="287"/>
      <c r="D19" s="287"/>
      <c r="E19" s="287"/>
    </row>
    <row r="20" spans="2:5" s="300" customFormat="1" ht="12.95" customHeight="1">
      <c r="B20" s="309" t="s">
        <v>368</v>
      </c>
      <c r="C20" s="364">
        <v>127.9</v>
      </c>
      <c r="D20" s="287"/>
      <c r="E20" s="287"/>
    </row>
    <row r="21" spans="2:5" s="300" customFormat="1" ht="12.95" customHeight="1">
      <c r="B21" s="309" t="s">
        <v>369</v>
      </c>
      <c r="C21" s="364">
        <v>179</v>
      </c>
      <c r="D21" s="287"/>
      <c r="E21" s="287"/>
    </row>
    <row r="22" spans="2:5" s="300" customFormat="1" ht="12.95" customHeight="1">
      <c r="B22" s="310" t="s">
        <v>370</v>
      </c>
      <c r="C22" s="365">
        <v>239.6</v>
      </c>
      <c r="D22" s="287"/>
      <c r="E22" s="287"/>
    </row>
    <row r="23" spans="2:5" s="300" customFormat="1" ht="5.25" customHeight="1">
      <c r="B23" s="287"/>
      <c r="C23" s="287"/>
      <c r="D23" s="287"/>
      <c r="E23" s="287"/>
    </row>
    <row r="24" spans="2:5" s="311" customFormat="1" ht="12.95" customHeight="1">
      <c r="B24" s="181" t="s">
        <v>268</v>
      </c>
      <c r="C24" s="287"/>
      <c r="D24" s="287"/>
      <c r="E24" s="287"/>
    </row>
    <row r="25" spans="2:5" s="313" customFormat="1" ht="12.95" customHeight="1">
      <c r="B25" s="150" t="s">
        <v>371</v>
      </c>
      <c r="C25" s="312"/>
      <c r="D25" s="312"/>
      <c r="E25" s="312"/>
    </row>
    <row r="26" spans="2:5">
      <c r="B26" s="82"/>
      <c r="C26" s="82"/>
      <c r="D26" s="82"/>
      <c r="E26" s="82"/>
    </row>
    <row r="27" spans="2:5">
      <c r="B27" s="82"/>
      <c r="C27" s="82"/>
      <c r="D27" s="82"/>
      <c r="E27" s="82"/>
    </row>
  </sheetData>
  <mergeCells count="3">
    <mergeCell ref="B1:C1"/>
    <mergeCell ref="B3:C3"/>
    <mergeCell ref="B5:C5"/>
  </mergeCells>
  <pageMargins left="0.78740157480314965" right="0.19685039370078741" top="0.59055118110236215" bottom="0.5905511811023621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F231"/>
  <sheetViews>
    <sheetView zoomScaleNormal="100" workbookViewId="0">
      <selection activeCell="F28" sqref="F28"/>
    </sheetView>
  </sheetViews>
  <sheetFormatPr defaultColWidth="9.1328125" defaultRowHeight="12.75"/>
  <cols>
    <col min="1" max="1" width="5.1328125" style="15" customWidth="1"/>
    <col min="2" max="2" width="54.265625" style="1" customWidth="1"/>
    <col min="3" max="3" width="17.3984375" style="1" customWidth="1"/>
    <col min="4" max="4" width="9.1328125" style="15"/>
    <col min="5" max="5" width="37.59765625" style="15" customWidth="1"/>
    <col min="6" max="16384" width="9.1328125" style="15"/>
  </cols>
  <sheetData>
    <row r="1" spans="2:3" ht="13.15">
      <c r="B1" s="41" t="s">
        <v>18</v>
      </c>
      <c r="C1" s="44"/>
    </row>
    <row r="2" spans="2:3" ht="13.15">
      <c r="B2" s="41"/>
      <c r="C2" s="41"/>
    </row>
    <row r="3" spans="2:3" ht="13.15">
      <c r="B3" s="41"/>
      <c r="C3" s="41"/>
    </row>
    <row r="4" spans="2:3">
      <c r="B4" s="45" t="s">
        <v>473</v>
      </c>
      <c r="C4" s="45"/>
    </row>
    <row r="5" spans="2:3" ht="13.15" thickBot="1">
      <c r="B5" s="46" t="s">
        <v>19</v>
      </c>
      <c r="C5" s="47"/>
    </row>
    <row r="6" spans="2:3" s="50" customFormat="1" ht="15" customHeight="1" thickTop="1">
      <c r="B6" s="48"/>
      <c r="C6" s="49" t="s">
        <v>479</v>
      </c>
    </row>
    <row r="7" spans="2:3" s="50" customFormat="1" ht="18" customHeight="1">
      <c r="B7" s="51" t="s">
        <v>16</v>
      </c>
      <c r="C7" s="366">
        <v>297082</v>
      </c>
    </row>
    <row r="8" spans="2:3" s="50" customFormat="1" ht="6.75" customHeight="1">
      <c r="B8" s="32"/>
      <c r="C8" s="366"/>
    </row>
    <row r="9" spans="2:3">
      <c r="B9" s="32" t="s">
        <v>20</v>
      </c>
    </row>
    <row r="10" spans="2:3">
      <c r="B10" s="52" t="s">
        <v>21</v>
      </c>
      <c r="C10" s="17">
        <v>147600</v>
      </c>
    </row>
    <row r="11" spans="2:3">
      <c r="B11" s="52" t="s">
        <v>22</v>
      </c>
      <c r="C11" s="17">
        <v>149482</v>
      </c>
    </row>
    <row r="12" spans="2:3" ht="3.95" customHeight="1">
      <c r="B12" s="52"/>
    </row>
    <row r="13" spans="2:3">
      <c r="B13" s="32" t="s">
        <v>23</v>
      </c>
    </row>
    <row r="14" spans="2:3">
      <c r="B14" s="52" t="s">
        <v>24</v>
      </c>
      <c r="C14" s="53">
        <v>52106</v>
      </c>
    </row>
    <row r="15" spans="2:3">
      <c r="B15" s="52" t="s">
        <v>25</v>
      </c>
      <c r="C15" s="53">
        <v>175389</v>
      </c>
    </row>
    <row r="16" spans="2:3">
      <c r="B16" s="52" t="s">
        <v>26</v>
      </c>
      <c r="C16" s="53">
        <v>69587</v>
      </c>
    </row>
    <row r="17" spans="2:3" ht="3.95" customHeight="1">
      <c r="B17" s="52"/>
      <c r="C17" s="384"/>
    </row>
    <row r="18" spans="2:3">
      <c r="B18" s="32" t="s">
        <v>27</v>
      </c>
      <c r="C18" s="384"/>
    </row>
    <row r="19" spans="2:3">
      <c r="B19" s="52" t="s">
        <v>28</v>
      </c>
      <c r="C19" s="385">
        <v>113545</v>
      </c>
    </row>
    <row r="20" spans="2:3" ht="13.5" customHeight="1">
      <c r="B20" s="40" t="s">
        <v>29</v>
      </c>
      <c r="C20" s="54">
        <v>183537</v>
      </c>
    </row>
    <row r="21" spans="2:3" ht="10.5" customHeight="1">
      <c r="B21" s="55"/>
      <c r="C21" s="7"/>
    </row>
    <row r="22" spans="2:3" s="58" customFormat="1" ht="12.6" customHeight="1">
      <c r="B22" s="56" t="s">
        <v>30</v>
      </c>
      <c r="C22" s="57"/>
    </row>
    <row r="23" spans="2:3" s="58" customFormat="1" ht="12.6" customHeight="1">
      <c r="B23" s="56"/>
      <c r="C23" s="57"/>
    </row>
    <row r="24" spans="2:3" s="58" customFormat="1" ht="12.6" customHeight="1">
      <c r="B24" s="56"/>
      <c r="C24" s="57"/>
    </row>
    <row r="25" spans="2:3" s="58" customFormat="1" ht="12.6" customHeight="1">
      <c r="B25" s="56"/>
      <c r="C25" s="57"/>
    </row>
    <row r="26" spans="2:3" s="58" customFormat="1" ht="12.6" customHeight="1">
      <c r="B26" s="56"/>
      <c r="C26" s="57"/>
    </row>
    <row r="27" spans="2:3">
      <c r="B27" s="59"/>
      <c r="C27" s="10"/>
    </row>
    <row r="28" spans="2:3">
      <c r="B28" s="59"/>
      <c r="C28" s="10"/>
    </row>
    <row r="29" spans="2:3">
      <c r="B29" s="59"/>
      <c r="C29" s="10"/>
    </row>
    <row r="30" spans="2:3">
      <c r="B30" s="45" t="s">
        <v>474</v>
      </c>
      <c r="C30" s="45"/>
    </row>
    <row r="31" spans="2:3" ht="13.15" thickBot="1">
      <c r="B31" s="46" t="s">
        <v>19</v>
      </c>
      <c r="C31" s="47"/>
    </row>
    <row r="32" spans="2:3" s="50" customFormat="1" ht="15" customHeight="1" thickTop="1">
      <c r="B32" s="48"/>
      <c r="C32" s="49" t="s">
        <v>480</v>
      </c>
    </row>
    <row r="33" spans="2:5" s="50" customFormat="1" ht="18" customHeight="1">
      <c r="B33" s="51" t="s">
        <v>16</v>
      </c>
      <c r="C33" s="366">
        <v>322896</v>
      </c>
      <c r="D33"/>
      <c r="E33"/>
    </row>
    <row r="34" spans="2:5">
      <c r="B34" s="32" t="s">
        <v>20</v>
      </c>
      <c r="D34" s="60"/>
      <c r="E34" s="61"/>
    </row>
    <row r="35" spans="2:5">
      <c r="B35" s="52" t="s">
        <v>21</v>
      </c>
      <c r="C35" s="367">
        <v>160303</v>
      </c>
      <c r="D35" s="60"/>
      <c r="E35" s="61"/>
    </row>
    <row r="36" spans="2:5">
      <c r="B36" s="52" t="s">
        <v>22</v>
      </c>
      <c r="C36" s="367">
        <v>162593</v>
      </c>
    </row>
    <row r="37" spans="2:5" ht="3.95" customHeight="1">
      <c r="B37" s="52"/>
    </row>
    <row r="38" spans="2:5">
      <c r="B38" s="32" t="s">
        <v>23</v>
      </c>
    </row>
    <row r="39" spans="2:5">
      <c r="B39" s="52" t="s">
        <v>24</v>
      </c>
      <c r="C39" s="53">
        <v>51274</v>
      </c>
    </row>
    <row r="40" spans="2:5">
      <c r="B40" s="52" t="s">
        <v>25</v>
      </c>
      <c r="C40" s="53">
        <v>199855</v>
      </c>
    </row>
    <row r="41" spans="2:5">
      <c r="B41" s="52" t="s">
        <v>26</v>
      </c>
      <c r="C41" s="17">
        <v>71767</v>
      </c>
    </row>
    <row r="42" spans="2:5" ht="3.95" customHeight="1">
      <c r="B42" s="52"/>
    </row>
    <row r="43" spans="2:5">
      <c r="B43" s="32" t="s">
        <v>27</v>
      </c>
    </row>
    <row r="44" spans="2:5">
      <c r="B44" s="52" t="s">
        <v>28</v>
      </c>
      <c r="C44" s="367">
        <v>129746</v>
      </c>
    </row>
    <row r="45" spans="2:5" ht="13.5" customHeight="1">
      <c r="B45" s="40" t="s">
        <v>29</v>
      </c>
      <c r="C45" s="11">
        <v>193150</v>
      </c>
    </row>
    <row r="46" spans="2:5" ht="6" customHeight="1">
      <c r="B46" s="55"/>
    </row>
    <row r="47" spans="2:5">
      <c r="B47" s="62" t="s">
        <v>31</v>
      </c>
      <c r="C47" s="10"/>
    </row>
    <row r="48" spans="2:5">
      <c r="B48" s="62"/>
      <c r="C48" s="10"/>
    </row>
    <row r="49" spans="2:4">
      <c r="B49" s="62"/>
      <c r="C49" s="10"/>
    </row>
    <row r="50" spans="2:4">
      <c r="B50" s="62"/>
      <c r="C50" s="10"/>
    </row>
    <row r="51" spans="2:4">
      <c r="B51" s="62"/>
      <c r="C51" s="10"/>
    </row>
    <row r="52" spans="2:4">
      <c r="B52" s="59"/>
      <c r="C52" s="10"/>
    </row>
    <row r="53" spans="2:4">
      <c r="B53" s="59"/>
      <c r="C53" s="10"/>
    </row>
    <row r="54" spans="2:4">
      <c r="B54" s="630" t="s">
        <v>475</v>
      </c>
      <c r="C54" s="630"/>
    </row>
    <row r="55" spans="2:4" ht="13.15" thickBot="1">
      <c r="B55" s="46" t="s">
        <v>32</v>
      </c>
      <c r="C55" s="2"/>
      <c r="D55" s="2"/>
    </row>
    <row r="56" spans="2:4" ht="15" customHeight="1" thickTop="1">
      <c r="B56" s="63"/>
      <c r="C56" s="49">
        <v>2023</v>
      </c>
      <c r="D56" s="49">
        <v>2024</v>
      </c>
    </row>
    <row r="57" spans="2:4" ht="21.75" customHeight="1">
      <c r="B57" s="64" t="s">
        <v>33</v>
      </c>
      <c r="C57" s="612" t="s">
        <v>757</v>
      </c>
    </row>
    <row r="58" spans="2:4" ht="24" customHeight="1">
      <c r="B58" s="65" t="s">
        <v>34</v>
      </c>
      <c r="C58" s="66">
        <v>40.700000000000003</v>
      </c>
      <c r="D58" s="66" t="s">
        <v>758</v>
      </c>
    </row>
    <row r="59" spans="2:4" ht="6" customHeight="1">
      <c r="B59" s="8"/>
      <c r="C59" s="54"/>
    </row>
    <row r="60" spans="2:4">
      <c r="B60" s="67" t="s">
        <v>35</v>
      </c>
      <c r="C60" s="9"/>
    </row>
    <row r="61" spans="2:4">
      <c r="B61" s="56" t="s">
        <v>759</v>
      </c>
      <c r="C61" s="9"/>
    </row>
    <row r="62" spans="2:4">
      <c r="B62" s="56"/>
      <c r="C62" s="9"/>
    </row>
    <row r="63" spans="2:4">
      <c r="B63" s="56"/>
      <c r="C63" s="9"/>
    </row>
    <row r="64" spans="2:4">
      <c r="B64" s="56"/>
      <c r="C64" s="9"/>
    </row>
    <row r="65" spans="2:5">
      <c r="B65" s="56"/>
      <c r="C65" s="9"/>
    </row>
    <row r="66" spans="2:5">
      <c r="B66" s="14" t="s">
        <v>476</v>
      </c>
      <c r="C66" s="14"/>
    </row>
    <row r="68" spans="2:5" ht="13.15" thickBot="1">
      <c r="B68" s="2"/>
      <c r="C68" s="2"/>
    </row>
    <row r="69" spans="2:5" ht="13.15" thickTop="1">
      <c r="B69" s="48"/>
      <c r="C69" s="68">
        <v>2024</v>
      </c>
    </row>
    <row r="70" spans="2:5">
      <c r="B70" s="632" t="s">
        <v>36</v>
      </c>
      <c r="C70" s="632"/>
      <c r="D70" s="45"/>
    </row>
    <row r="71" spans="2:5" ht="12.75" customHeight="1">
      <c r="B71" s="8" t="s">
        <v>37</v>
      </c>
      <c r="C71" s="10">
        <v>2664</v>
      </c>
    </row>
    <row r="72" spans="2:5" ht="12.75" customHeight="1">
      <c r="B72" s="8" t="s">
        <v>38</v>
      </c>
      <c r="C72" s="10">
        <v>3181</v>
      </c>
    </row>
    <row r="73" spans="2:5" ht="12.75" customHeight="1">
      <c r="B73" s="69" t="s">
        <v>39</v>
      </c>
      <c r="C73" s="10">
        <v>15</v>
      </c>
    </row>
    <row r="74" spans="2:5" ht="12.75" customHeight="1">
      <c r="B74" s="8" t="s">
        <v>40</v>
      </c>
      <c r="C74" s="71">
        <v>-517</v>
      </c>
    </row>
    <row r="75" spans="2:5" ht="12.75" customHeight="1">
      <c r="B75" s="8" t="s">
        <v>41</v>
      </c>
      <c r="C75" s="10">
        <v>1571</v>
      </c>
    </row>
    <row r="76" spans="2:5">
      <c r="B76" s="8" t="s">
        <v>42</v>
      </c>
      <c r="C76" s="10">
        <v>256</v>
      </c>
    </row>
    <row r="77" spans="2:5" ht="12.75" customHeight="1">
      <c r="B77" s="633" t="s">
        <v>43</v>
      </c>
      <c r="C77" s="633"/>
      <c r="D77" s="45"/>
      <c r="E77" s="10"/>
    </row>
    <row r="78" spans="2:5" ht="12.75" customHeight="1">
      <c r="B78" s="8" t="s">
        <v>37</v>
      </c>
      <c r="C78" s="10">
        <v>8.3000000000000007</v>
      </c>
    </row>
    <row r="79" spans="2:5" ht="12.75" customHeight="1">
      <c r="B79" s="8" t="s">
        <v>38</v>
      </c>
      <c r="C79" s="10">
        <v>9.9</v>
      </c>
    </row>
    <row r="80" spans="2:5" ht="13.9">
      <c r="B80" s="69" t="s">
        <v>481</v>
      </c>
      <c r="C80" s="594">
        <f>C73/C71*1000</f>
        <v>5.6306306306306304</v>
      </c>
    </row>
    <row r="81" spans="2:6" ht="12.75" customHeight="1">
      <c r="B81" s="8" t="s">
        <v>40</v>
      </c>
      <c r="C81" s="71">
        <v>-1.6</v>
      </c>
    </row>
    <row r="82" spans="2:6">
      <c r="B82" s="8" t="s">
        <v>44</v>
      </c>
      <c r="C82" s="71">
        <v>4.9000000000000004</v>
      </c>
    </row>
    <row r="83" spans="2:6">
      <c r="B83" s="40" t="s">
        <v>45</v>
      </c>
      <c r="C83" s="11">
        <v>0.79</v>
      </c>
    </row>
    <row r="84" spans="2:6" s="35" customFormat="1">
      <c r="B84" s="8"/>
      <c r="C84" s="9"/>
    </row>
    <row r="85" spans="2:6" s="35" customFormat="1" hidden="1">
      <c r="B85" s="634" t="s">
        <v>46</v>
      </c>
      <c r="C85" s="634"/>
    </row>
    <row r="86" spans="2:6" s="35" customFormat="1" ht="9" customHeight="1">
      <c r="B86" s="631" t="s">
        <v>47</v>
      </c>
      <c r="C86" s="631"/>
    </row>
    <row r="87" spans="2:6" s="35" customFormat="1" ht="31.5" customHeight="1">
      <c r="B87" s="636" t="s">
        <v>48</v>
      </c>
      <c r="C87" s="636"/>
    </row>
    <row r="88" spans="2:6" s="35" customFormat="1" ht="33" customHeight="1">
      <c r="B88" s="637" t="s">
        <v>396</v>
      </c>
      <c r="C88" s="637"/>
    </row>
    <row r="89" spans="2:6" s="35" customFormat="1" ht="28.5" customHeight="1">
      <c r="B89" s="638" t="s">
        <v>761</v>
      </c>
      <c r="C89" s="638"/>
      <c r="D89" s="10"/>
      <c r="E89" s="1"/>
      <c r="F89" s="10"/>
    </row>
    <row r="90" spans="2:6" s="35" customFormat="1" ht="30" customHeight="1">
      <c r="B90" s="637" t="s">
        <v>760</v>
      </c>
      <c r="C90" s="637"/>
      <c r="F90" s="73"/>
    </row>
    <row r="91" spans="2:6" s="12" customFormat="1" ht="11.65">
      <c r="B91" s="590" t="s">
        <v>49</v>
      </c>
      <c r="C91" s="591"/>
    </row>
    <row r="92" spans="2:6" s="12" customFormat="1" ht="11.65" customHeight="1">
      <c r="B92" s="639" t="s">
        <v>50</v>
      </c>
      <c r="C92" s="639"/>
    </row>
    <row r="93" spans="2:6" s="12" customFormat="1" ht="11.65">
      <c r="B93" s="591" t="s">
        <v>51</v>
      </c>
      <c r="C93" s="592"/>
    </row>
    <row r="94" spans="2:6" s="12" customFormat="1" ht="11.65">
      <c r="B94" s="593" t="s">
        <v>395</v>
      </c>
      <c r="C94" s="590"/>
    </row>
    <row r="95" spans="2:6" s="12" customFormat="1" ht="11.65">
      <c r="B95" s="75"/>
      <c r="C95" s="74"/>
    </row>
    <row r="96" spans="2:6" s="12" customFormat="1" ht="11.65">
      <c r="B96" s="75"/>
      <c r="C96" s="74"/>
    </row>
    <row r="97" spans="2:3">
      <c r="B97" s="67"/>
      <c r="C97" s="9"/>
    </row>
    <row r="98" spans="2:3">
      <c r="B98" s="14" t="s">
        <v>410</v>
      </c>
      <c r="C98" s="14"/>
    </row>
    <row r="99" spans="2:3" ht="13.15">
      <c r="B99" s="14" t="s">
        <v>482</v>
      </c>
      <c r="C99" s="14"/>
    </row>
    <row r="100" spans="2:3" ht="15" customHeight="1" thickBot="1">
      <c r="B100" s="2"/>
      <c r="C100" s="2"/>
    </row>
    <row r="101" spans="2:3" ht="21.75" customHeight="1" thickTop="1">
      <c r="B101" s="76" t="s">
        <v>52</v>
      </c>
      <c r="C101" s="37" t="s">
        <v>53</v>
      </c>
    </row>
    <row r="102" spans="2:3" ht="2.25" customHeight="1">
      <c r="B102" s="22"/>
    </row>
    <row r="103" spans="2:3" ht="16.5" customHeight="1">
      <c r="B103" s="9" t="s">
        <v>54</v>
      </c>
      <c r="C103" s="77" t="s">
        <v>411</v>
      </c>
    </row>
    <row r="104" spans="2:3">
      <c r="B104" s="9" t="s">
        <v>55</v>
      </c>
      <c r="C104" s="78" t="s">
        <v>412</v>
      </c>
    </row>
    <row r="105" spans="2:3">
      <c r="B105" s="9" t="s">
        <v>56</v>
      </c>
      <c r="C105" s="79" t="s">
        <v>413</v>
      </c>
    </row>
    <row r="106" spans="2:3">
      <c r="B106" s="9" t="s">
        <v>57</v>
      </c>
      <c r="C106" s="78" t="s">
        <v>414</v>
      </c>
    </row>
    <row r="107" spans="2:3" ht="7.5" customHeight="1">
      <c r="B107" s="80"/>
      <c r="C107" s="80"/>
    </row>
    <row r="108" spans="2:3" ht="13.5" customHeight="1">
      <c r="B108" s="62" t="s">
        <v>31</v>
      </c>
    </row>
    <row r="109" spans="2:3">
      <c r="B109" s="81" t="s">
        <v>58</v>
      </c>
      <c r="C109" s="31"/>
    </row>
    <row r="110" spans="2:3">
      <c r="B110" s="81"/>
      <c r="C110" s="31"/>
    </row>
    <row r="111" spans="2:3">
      <c r="B111" s="81"/>
      <c r="C111" s="31"/>
    </row>
    <row r="112" spans="2:3" ht="12.75" customHeight="1">
      <c r="B112" s="21" t="s">
        <v>409</v>
      </c>
      <c r="C112" s="42"/>
    </row>
    <row r="113" spans="2:3" ht="12.75" customHeight="1" thickBot="1">
      <c r="B113" s="2"/>
      <c r="C113" s="2"/>
    </row>
    <row r="114" spans="2:3" ht="14.25" thickTop="1">
      <c r="B114" s="48"/>
      <c r="C114" s="49" t="s">
        <v>480</v>
      </c>
    </row>
    <row r="115" spans="2:3">
      <c r="B115" s="32" t="s">
        <v>59</v>
      </c>
      <c r="C115" s="83">
        <v>4</v>
      </c>
    </row>
    <row r="116" spans="2:3" ht="12.75" customHeight="1">
      <c r="B116" s="52" t="s">
        <v>60</v>
      </c>
      <c r="C116" s="82">
        <v>3</v>
      </c>
    </row>
    <row r="117" spans="2:3">
      <c r="B117" s="52" t="s">
        <v>61</v>
      </c>
      <c r="C117" s="82">
        <v>1</v>
      </c>
    </row>
    <row r="118" spans="2:3">
      <c r="B118" s="52"/>
      <c r="C118" s="84"/>
    </row>
    <row r="119" spans="2:3">
      <c r="B119" s="32" t="s">
        <v>62</v>
      </c>
      <c r="C119" s="84">
        <v>58</v>
      </c>
    </row>
    <row r="120" spans="2:3">
      <c r="B120" s="52" t="s">
        <v>63</v>
      </c>
      <c r="C120" s="85">
        <v>2</v>
      </c>
    </row>
    <row r="121" spans="2:3" ht="12.75" customHeight="1">
      <c r="B121" s="52" t="s">
        <v>64</v>
      </c>
      <c r="C121" s="85">
        <v>11</v>
      </c>
    </row>
    <row r="122" spans="2:3">
      <c r="B122" s="52" t="s">
        <v>65</v>
      </c>
      <c r="C122" s="85">
        <v>33</v>
      </c>
    </row>
    <row r="123" spans="2:3">
      <c r="B123" s="52" t="s">
        <v>66</v>
      </c>
      <c r="C123" s="85">
        <v>12</v>
      </c>
    </row>
    <row r="124" spans="2:3" ht="7.5" customHeight="1">
      <c r="B124" s="384"/>
      <c r="C124" s="384"/>
    </row>
    <row r="125" spans="2:3" ht="14.25" customHeight="1">
      <c r="B125" s="62" t="s">
        <v>31</v>
      </c>
    </row>
    <row r="126" spans="2:3" ht="12" customHeight="1">
      <c r="B126" s="62"/>
    </row>
    <row r="127" spans="2:3" ht="12" customHeight="1">
      <c r="B127" s="62"/>
    </row>
    <row r="128" spans="2:3" ht="12" customHeight="1">
      <c r="B128" s="62"/>
    </row>
    <row r="129" spans="2:6" ht="12" customHeight="1">
      <c r="B129" s="62"/>
    </row>
    <row r="130" spans="2:6" ht="12" customHeight="1">
      <c r="B130" s="62"/>
    </row>
    <row r="131" spans="2:6" s="12" customFormat="1" ht="12" customHeight="1">
      <c r="B131" s="75"/>
      <c r="C131" s="74"/>
    </row>
    <row r="132" spans="2:6" s="31" customFormat="1" ht="12" customHeight="1">
      <c r="B132" s="630" t="s">
        <v>483</v>
      </c>
      <c r="C132" s="630"/>
    </row>
    <row r="133" spans="2:6" s="31" customFormat="1" ht="12" customHeight="1" thickBot="1">
      <c r="B133" s="2"/>
      <c r="C133" s="42"/>
    </row>
    <row r="134" spans="2:6" ht="12" customHeight="1" thickTop="1">
      <c r="B134" s="87"/>
      <c r="C134" s="68">
        <v>2024</v>
      </c>
    </row>
    <row r="135" spans="2:6" ht="22.9" customHeight="1">
      <c r="B135" s="88"/>
      <c r="C135" s="584" t="s">
        <v>67</v>
      </c>
    </row>
    <row r="136" spans="2:6" ht="24.75" customHeight="1">
      <c r="B136" s="89"/>
      <c r="C136" s="585" t="s">
        <v>68</v>
      </c>
    </row>
    <row r="137" spans="2:6" ht="12" customHeight="1">
      <c r="B137" s="89"/>
      <c r="C137" s="90"/>
    </row>
    <row r="138" spans="2:6" ht="12" customHeight="1">
      <c r="B138" s="91" t="s">
        <v>417</v>
      </c>
      <c r="C138" s="14">
        <v>5160</v>
      </c>
    </row>
    <row r="139" spans="2:6" ht="12" customHeight="1">
      <c r="B139" s="92" t="s">
        <v>415</v>
      </c>
      <c r="C139" s="1">
        <v>1947</v>
      </c>
    </row>
    <row r="140" spans="2:6" ht="12" customHeight="1">
      <c r="B140" s="92" t="s">
        <v>416</v>
      </c>
      <c r="C140" s="1">
        <v>3213</v>
      </c>
      <c r="D140" s="72"/>
    </row>
    <row r="141" spans="2:6" ht="12" customHeight="1">
      <c r="B141" s="92"/>
      <c r="C141" s="52"/>
      <c r="E141" s="72"/>
      <c r="F141" s="72"/>
    </row>
    <row r="142" spans="2:6" ht="12" customHeight="1">
      <c r="B142" s="92"/>
      <c r="E142" s="72"/>
      <c r="F142" s="72"/>
    </row>
    <row r="143" spans="2:6" ht="12" customHeight="1">
      <c r="B143" s="91" t="s">
        <v>420</v>
      </c>
      <c r="C143" s="373">
        <v>5398</v>
      </c>
      <c r="D143" s="72"/>
    </row>
    <row r="144" spans="2:6" ht="12" customHeight="1">
      <c r="B144" s="92" t="s">
        <v>418</v>
      </c>
      <c r="C144" s="374">
        <v>2159</v>
      </c>
    </row>
    <row r="145" spans="2:3" ht="12" customHeight="1">
      <c r="B145" s="92" t="s">
        <v>419</v>
      </c>
      <c r="C145" s="374">
        <v>3239</v>
      </c>
    </row>
    <row r="146" spans="2:3" ht="2.4500000000000002" customHeight="1">
      <c r="B146" s="40"/>
      <c r="C146" s="11"/>
    </row>
    <row r="147" spans="2:3" ht="12" customHeight="1">
      <c r="B147" s="635" t="s">
        <v>69</v>
      </c>
      <c r="C147" s="635"/>
    </row>
    <row r="148" spans="2:3" ht="12" customHeight="1">
      <c r="B148" s="93"/>
      <c r="C148" s="93"/>
    </row>
    <row r="149" spans="2:3" ht="12" customHeight="1">
      <c r="B149" s="62"/>
    </row>
    <row r="150" spans="2:3" ht="12" customHeight="1">
      <c r="B150" s="62"/>
    </row>
    <row r="151" spans="2:3" ht="12" customHeight="1">
      <c r="B151" s="62"/>
    </row>
    <row r="153" spans="2:3" ht="12.75" customHeight="1">
      <c r="B153" s="93"/>
      <c r="C153" s="93"/>
    </row>
    <row r="154" spans="2:3" ht="12.75" hidden="1" customHeight="1">
      <c r="B154" s="93"/>
      <c r="C154" s="93"/>
    </row>
    <row r="155" spans="2:3" ht="12.75" hidden="1" customHeight="1">
      <c r="B155" s="93"/>
      <c r="C155" s="93"/>
    </row>
    <row r="156" spans="2:3" ht="12.75" hidden="1" customHeight="1">
      <c r="B156" s="93"/>
      <c r="C156" s="93"/>
    </row>
    <row r="157" spans="2:3" ht="12.75" hidden="1" customHeight="1">
      <c r="B157" s="93"/>
      <c r="C157" s="93"/>
    </row>
    <row r="158" spans="2:3" ht="12.75" hidden="1" customHeight="1">
      <c r="B158" s="93"/>
      <c r="C158" s="93"/>
    </row>
    <row r="159" spans="2:3" ht="12.75" hidden="1" customHeight="1">
      <c r="B159" s="93"/>
      <c r="C159" s="93"/>
    </row>
    <row r="160" spans="2:3" ht="12.75" hidden="1" customHeight="1">
      <c r="B160" s="93"/>
      <c r="C160" s="93"/>
    </row>
    <row r="161" spans="2:3" ht="12.75" hidden="1" customHeight="1">
      <c r="B161" s="93"/>
      <c r="C161" s="93"/>
    </row>
    <row r="162" spans="2:3" ht="12.75" hidden="1" customHeight="1">
      <c r="B162" s="93"/>
      <c r="C162" s="93"/>
    </row>
    <row r="163" spans="2:3" ht="12.75" hidden="1" customHeight="1">
      <c r="B163" s="93"/>
      <c r="C163" s="93"/>
    </row>
    <row r="164" spans="2:3" ht="12.75" hidden="1" customHeight="1">
      <c r="B164" s="93"/>
      <c r="C164" s="93"/>
    </row>
    <row r="165" spans="2:3" ht="15.6" customHeight="1">
      <c r="B165" s="21" t="s">
        <v>484</v>
      </c>
      <c r="C165" s="42"/>
    </row>
    <row r="166" spans="2:3" ht="13.15" thickBot="1">
      <c r="B166" s="46" t="s">
        <v>70</v>
      </c>
      <c r="C166" s="94"/>
    </row>
    <row r="167" spans="2:3" ht="18" customHeight="1" thickTop="1">
      <c r="B167" s="96"/>
      <c r="C167" s="43">
        <v>2024</v>
      </c>
    </row>
    <row r="168" spans="2:3">
      <c r="B168" s="50"/>
      <c r="C168" s="100" t="s">
        <v>71</v>
      </c>
    </row>
    <row r="169" spans="2:3">
      <c r="B169" s="50"/>
      <c r="C169" s="100"/>
    </row>
    <row r="170" spans="2:3">
      <c r="B170" s="29" t="s">
        <v>16</v>
      </c>
      <c r="C170" s="101">
        <v>211</v>
      </c>
    </row>
    <row r="171" spans="2:3" ht="12.6" customHeight="1">
      <c r="B171" s="29" t="s">
        <v>20</v>
      </c>
      <c r="C171" s="103"/>
    </row>
    <row r="172" spans="2:3">
      <c r="B172" s="64" t="s">
        <v>21</v>
      </c>
      <c r="C172" s="104">
        <v>118</v>
      </c>
    </row>
    <row r="173" spans="2:3">
      <c r="B173" s="64" t="s">
        <v>22</v>
      </c>
      <c r="C173" s="104">
        <v>93</v>
      </c>
    </row>
    <row r="174" spans="2:3">
      <c r="B174" s="64"/>
      <c r="C174" s="105"/>
    </row>
    <row r="175" spans="2:3">
      <c r="B175" s="45" t="s">
        <v>23</v>
      </c>
      <c r="C175" s="45"/>
    </row>
    <row r="176" spans="2:3">
      <c r="B176" s="64" t="s">
        <v>421</v>
      </c>
      <c r="C176" s="104">
        <v>35</v>
      </c>
    </row>
    <row r="177" spans="2:3" ht="13.35" customHeight="1">
      <c r="B177" s="64" t="s">
        <v>422</v>
      </c>
      <c r="C177" s="104">
        <v>106</v>
      </c>
    </row>
    <row r="178" spans="2:3" ht="13.35" customHeight="1">
      <c r="B178" s="64" t="s">
        <v>423</v>
      </c>
      <c r="C178" s="104">
        <v>54</v>
      </c>
    </row>
    <row r="179" spans="2:3">
      <c r="B179" s="64" t="s">
        <v>26</v>
      </c>
      <c r="C179" s="104">
        <v>16</v>
      </c>
    </row>
    <row r="180" spans="2:3" ht="12.6" customHeight="1">
      <c r="B180" s="64"/>
      <c r="C180" s="105"/>
    </row>
    <row r="181" spans="2:3" ht="12.6" customHeight="1">
      <c r="B181" s="105"/>
      <c r="C181" s="105"/>
    </row>
    <row r="182" spans="2:3" ht="12.6" customHeight="1">
      <c r="B182" s="105"/>
      <c r="C182" s="100" t="s">
        <v>72</v>
      </c>
    </row>
    <row r="183" spans="2:3" ht="12.6" customHeight="1">
      <c r="B183" s="105"/>
      <c r="C183" s="105"/>
    </row>
    <row r="184" spans="2:3" ht="12.6" customHeight="1">
      <c r="B184" s="29" t="s">
        <v>16</v>
      </c>
      <c r="C184" s="102">
        <v>487</v>
      </c>
    </row>
    <row r="185" spans="2:3" ht="12.6" customHeight="1">
      <c r="B185" s="29" t="s">
        <v>20</v>
      </c>
      <c r="C185" s="103"/>
    </row>
    <row r="186" spans="2:3" ht="12.6" customHeight="1">
      <c r="B186" s="64" t="s">
        <v>21</v>
      </c>
      <c r="C186" s="103">
        <v>234</v>
      </c>
    </row>
    <row r="187" spans="2:3" ht="12.6" customHeight="1">
      <c r="B187" s="64" t="s">
        <v>22</v>
      </c>
      <c r="C187" s="104">
        <v>253</v>
      </c>
    </row>
    <row r="188" spans="2:3" ht="12.6" customHeight="1">
      <c r="B188" s="64"/>
      <c r="C188" s="105"/>
    </row>
    <row r="189" spans="2:3" ht="12.6" customHeight="1">
      <c r="B189" s="45"/>
      <c r="C189" s="45"/>
    </row>
    <row r="190" spans="2:3" ht="12.6" customHeight="1">
      <c r="B190" s="64" t="s">
        <v>421</v>
      </c>
      <c r="C190" s="18">
        <v>199</v>
      </c>
    </row>
    <row r="191" spans="2:3" ht="12.6" customHeight="1">
      <c r="B191" s="64" t="s">
        <v>422</v>
      </c>
      <c r="C191" s="1">
        <v>164</v>
      </c>
    </row>
    <row r="192" spans="2:3" ht="12.6" customHeight="1">
      <c r="B192" s="64" t="s">
        <v>423</v>
      </c>
      <c r="C192" s="1">
        <v>113</v>
      </c>
    </row>
    <row r="193" spans="2:3" ht="12.6" customHeight="1">
      <c r="B193" s="64" t="s">
        <v>26</v>
      </c>
      <c r="C193" s="1">
        <v>11</v>
      </c>
    </row>
    <row r="194" spans="2:3" ht="15" customHeight="1">
      <c r="B194" s="97"/>
      <c r="C194" s="97"/>
    </row>
    <row r="195" spans="2:3" ht="15" customHeight="1">
      <c r="B195" s="97"/>
      <c r="C195" s="97"/>
    </row>
    <row r="196" spans="2:3" ht="15" customHeight="1">
      <c r="B196" s="97"/>
      <c r="C196" s="97"/>
    </row>
    <row r="197" spans="2:3" ht="15" customHeight="1">
      <c r="B197" s="97"/>
      <c r="C197" s="97"/>
    </row>
    <row r="198" spans="2:3" ht="15" customHeight="1">
      <c r="B198" s="97"/>
      <c r="C198" s="97"/>
    </row>
    <row r="199" spans="2:3" ht="15" customHeight="1">
      <c r="B199" s="97"/>
      <c r="C199" s="97"/>
    </row>
    <row r="200" spans="2:3">
      <c r="B200" s="630" t="s">
        <v>485</v>
      </c>
      <c r="C200" s="630"/>
    </row>
    <row r="201" spans="2:3" ht="12" customHeight="1" thickBot="1">
      <c r="B201" s="46" t="s">
        <v>70</v>
      </c>
      <c r="C201" s="94"/>
    </row>
    <row r="202" spans="2:3" ht="13.15" thickTop="1">
      <c r="B202" s="96"/>
      <c r="C202" s="43">
        <v>2023</v>
      </c>
    </row>
    <row r="203" spans="2:3" ht="6" customHeight="1">
      <c r="B203" s="99"/>
      <c r="C203" s="98"/>
    </row>
    <row r="204" spans="2:3" ht="11.1" customHeight="1">
      <c r="B204" s="50"/>
      <c r="C204" s="100" t="s">
        <v>71</v>
      </c>
    </row>
    <row r="205" spans="2:3" ht="3.6" customHeight="1">
      <c r="B205" s="50"/>
      <c r="C205" s="100"/>
    </row>
    <row r="206" spans="2:3" ht="11.1" customHeight="1">
      <c r="B206" s="29" t="s">
        <v>16</v>
      </c>
      <c r="C206" s="101">
        <v>4675</v>
      </c>
    </row>
    <row r="207" spans="2:3" ht="11.1" customHeight="1">
      <c r="B207" s="29" t="s">
        <v>20</v>
      </c>
      <c r="C207" s="103"/>
    </row>
    <row r="208" spans="2:3" ht="11.1" customHeight="1">
      <c r="B208" s="64" t="s">
        <v>21</v>
      </c>
      <c r="C208" s="104">
        <v>3081</v>
      </c>
    </row>
    <row r="209" spans="2:3" ht="11.1" customHeight="1">
      <c r="B209" s="64" t="s">
        <v>22</v>
      </c>
      <c r="C209" s="104">
        <v>1594</v>
      </c>
    </row>
    <row r="210" spans="2:3" ht="10.7" customHeight="1">
      <c r="B210" s="64"/>
      <c r="C210" s="105"/>
    </row>
    <row r="211" spans="2:3" ht="11.1" customHeight="1">
      <c r="B211" s="45" t="s">
        <v>23</v>
      </c>
      <c r="C211" s="45"/>
    </row>
    <row r="212" spans="2:3" ht="11.1" customHeight="1">
      <c r="B212" s="64" t="s">
        <v>421</v>
      </c>
      <c r="C212" s="104">
        <v>547</v>
      </c>
    </row>
    <row r="213" spans="2:3" ht="11.1" customHeight="1">
      <c r="B213" s="64" t="s">
        <v>422</v>
      </c>
      <c r="C213" s="104">
        <v>2601</v>
      </c>
    </row>
    <row r="214" spans="2:3" ht="11.1" customHeight="1">
      <c r="B214" s="64" t="s">
        <v>423</v>
      </c>
      <c r="C214" s="104">
        <v>1275</v>
      </c>
    </row>
    <row r="215" spans="2:3" ht="11.1" customHeight="1">
      <c r="B215" s="64" t="s">
        <v>26</v>
      </c>
      <c r="C215" s="104">
        <v>252</v>
      </c>
    </row>
    <row r="216" spans="2:3" ht="10.7" customHeight="1">
      <c r="B216" s="64"/>
      <c r="C216" s="105"/>
    </row>
    <row r="217" spans="2:3" ht="11.45" customHeight="1">
      <c r="B217" s="105"/>
      <c r="C217" s="105"/>
    </row>
    <row r="218" spans="2:3" ht="11.1" customHeight="1">
      <c r="B218" s="105"/>
      <c r="C218" s="100" t="s">
        <v>72</v>
      </c>
    </row>
    <row r="219" spans="2:3" ht="3.75" customHeight="1">
      <c r="B219" s="105"/>
      <c r="C219" s="105"/>
    </row>
    <row r="220" spans="2:3" ht="11.1" customHeight="1">
      <c r="B220" s="29" t="s">
        <v>16</v>
      </c>
      <c r="C220" s="102">
        <v>3451</v>
      </c>
    </row>
    <row r="221" spans="2:3" ht="11.1" customHeight="1">
      <c r="B221" s="29" t="s">
        <v>20</v>
      </c>
      <c r="C221" s="103"/>
    </row>
    <row r="222" spans="2:3" ht="11.1" customHeight="1">
      <c r="B222" s="64" t="s">
        <v>21</v>
      </c>
      <c r="C222" s="103">
        <v>2155</v>
      </c>
    </row>
    <row r="223" spans="2:3" ht="11.1" customHeight="1">
      <c r="B223" s="64" t="s">
        <v>22</v>
      </c>
      <c r="C223" s="104">
        <v>1296</v>
      </c>
    </row>
    <row r="224" spans="2:3" ht="12" customHeight="1">
      <c r="B224" s="64"/>
      <c r="C224" s="105"/>
    </row>
    <row r="225" spans="2:3" ht="11.1" customHeight="1">
      <c r="B225" s="45"/>
      <c r="C225" s="45"/>
    </row>
    <row r="226" spans="2:3" ht="11.1" customHeight="1">
      <c r="B226" s="64" t="s">
        <v>421</v>
      </c>
      <c r="C226" s="105">
        <v>520</v>
      </c>
    </row>
    <row r="227" spans="2:3" ht="11.1" customHeight="1">
      <c r="B227" s="64" t="s">
        <v>422</v>
      </c>
      <c r="C227" s="18">
        <v>1746</v>
      </c>
    </row>
    <row r="228" spans="2:3" ht="11.1" customHeight="1">
      <c r="B228" s="64" t="s">
        <v>423</v>
      </c>
      <c r="C228" s="1">
        <v>972</v>
      </c>
    </row>
    <row r="229" spans="2:3" ht="11.1" customHeight="1">
      <c r="B229" s="64" t="s">
        <v>26</v>
      </c>
      <c r="C229" s="1">
        <v>213</v>
      </c>
    </row>
    <row r="230" spans="2:3" ht="11.45" customHeight="1">
      <c r="B230" s="64"/>
      <c r="C230" s="105"/>
    </row>
    <row r="231" spans="2:3" ht="11.45" customHeight="1"/>
  </sheetData>
  <mergeCells count="13">
    <mergeCell ref="B200:C200"/>
    <mergeCell ref="B86:C86"/>
    <mergeCell ref="B54:C54"/>
    <mergeCell ref="B70:C70"/>
    <mergeCell ref="B77:C77"/>
    <mergeCell ref="B85:C85"/>
    <mergeCell ref="B147:C147"/>
    <mergeCell ref="B132:C132"/>
    <mergeCell ref="B87:C87"/>
    <mergeCell ref="B88:C88"/>
    <mergeCell ref="B89:C89"/>
    <mergeCell ref="B90:C90"/>
    <mergeCell ref="B92:C92"/>
  </mergeCells>
  <pageMargins left="0.19685039370078741" right="0.19685039370078741" top="0.35433070866141736" bottom="0.27559055118110237" header="0.23622047244094491"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F41"/>
  <sheetViews>
    <sheetView workbookViewId="0">
      <selection activeCell="M11" sqref="M11"/>
    </sheetView>
  </sheetViews>
  <sheetFormatPr defaultColWidth="9.1328125" defaultRowHeight="12.75"/>
  <cols>
    <col min="1" max="1" width="35.3984375" style="314" customWidth="1"/>
    <col min="2" max="4" width="11.265625" style="314" customWidth="1"/>
    <col min="5" max="16384" width="9.1328125" style="314"/>
  </cols>
  <sheetData>
    <row r="1" spans="1:6" ht="3.75" customHeight="1"/>
    <row r="2" spans="1:6" ht="13.15">
      <c r="A2" s="629" t="s">
        <v>372</v>
      </c>
      <c r="B2" s="666"/>
      <c r="C2" s="666"/>
      <c r="D2" s="666"/>
    </row>
    <row r="3" spans="1:6">
      <c r="A3" s="315"/>
      <c r="B3" s="315"/>
      <c r="C3" s="315"/>
      <c r="D3" s="315"/>
    </row>
    <row r="4" spans="1:6" ht="13.15">
      <c r="A4" s="654" t="s">
        <v>373</v>
      </c>
      <c r="B4" s="654"/>
      <c r="C4" s="654"/>
      <c r="D4" s="629" t="s">
        <v>443</v>
      </c>
      <c r="E4" s="629"/>
      <c r="F4" s="629"/>
    </row>
    <row r="5" spans="1:6" ht="13.15" thickBot="1">
      <c r="A5" s="316"/>
      <c r="B5" s="316"/>
    </row>
    <row r="6" spans="1:6" ht="18.75" customHeight="1" thickTop="1">
      <c r="A6" s="317"/>
      <c r="B6" s="318">
        <v>2023</v>
      </c>
      <c r="C6" s="315"/>
      <c r="D6" s="378"/>
      <c r="E6" s="378"/>
      <c r="F6" s="379" t="s">
        <v>511</v>
      </c>
    </row>
    <row r="7" spans="1:6">
      <c r="A7" s="319" t="s">
        <v>374</v>
      </c>
      <c r="B7" s="134">
        <v>126.9</v>
      </c>
      <c r="D7" s="15" t="s">
        <v>444</v>
      </c>
      <c r="F7" s="314">
        <v>826</v>
      </c>
    </row>
    <row r="8" spans="1:6" s="323" customFormat="1" ht="12.75" customHeight="1">
      <c r="A8" s="320" t="s">
        <v>375</v>
      </c>
      <c r="B8" s="321">
        <v>125</v>
      </c>
      <c r="C8" s="322"/>
      <c r="D8" s="35" t="s">
        <v>225</v>
      </c>
    </row>
    <row r="9" spans="1:6" ht="7.5" customHeight="1">
      <c r="A9" s="320"/>
      <c r="B9" s="135"/>
    </row>
    <row r="10" spans="1:6" ht="12.75" customHeight="1">
      <c r="A10" s="324" t="s">
        <v>376</v>
      </c>
      <c r="B10" s="134">
        <v>354.9</v>
      </c>
      <c r="D10" s="15" t="s">
        <v>445</v>
      </c>
      <c r="F10" s="314">
        <v>93.5</v>
      </c>
    </row>
    <row r="11" spans="1:6" s="323" customFormat="1" ht="13.5" customHeight="1">
      <c r="A11" s="325" t="s">
        <v>375</v>
      </c>
      <c r="B11" s="321">
        <v>351.6</v>
      </c>
      <c r="C11" s="314"/>
      <c r="D11" s="35" t="s">
        <v>446</v>
      </c>
    </row>
    <row r="12" spans="1:6" ht="6.75" customHeight="1">
      <c r="A12" s="325"/>
      <c r="B12" s="135"/>
    </row>
    <row r="13" spans="1:6" ht="13.15">
      <c r="A13" s="324" t="s">
        <v>377</v>
      </c>
      <c r="B13" s="134">
        <v>6590.2</v>
      </c>
      <c r="D13" s="15" t="s">
        <v>447</v>
      </c>
      <c r="F13" s="314">
        <v>53.1</v>
      </c>
    </row>
    <row r="14" spans="1:6" s="323" customFormat="1" ht="15.75" customHeight="1">
      <c r="A14" s="325" t="s">
        <v>378</v>
      </c>
      <c r="B14" s="321">
        <v>6524</v>
      </c>
      <c r="C14" s="314"/>
      <c r="D14" s="380" t="s">
        <v>446</v>
      </c>
      <c r="E14" s="381"/>
      <c r="F14" s="381"/>
    </row>
    <row r="15" spans="1:6">
      <c r="A15" s="326" t="s">
        <v>379</v>
      </c>
      <c r="B15" s="134">
        <v>963</v>
      </c>
      <c r="D15" s="15" t="s">
        <v>512</v>
      </c>
    </row>
    <row r="16" spans="1:6" s="323" customFormat="1">
      <c r="A16" s="327" t="s">
        <v>380</v>
      </c>
      <c r="B16" s="328">
        <v>946</v>
      </c>
      <c r="C16" s="314"/>
      <c r="D16" s="314"/>
    </row>
    <row r="17" spans="1:4" ht="6.75" customHeight="1">
      <c r="A17" s="315"/>
      <c r="B17" s="315"/>
    </row>
    <row r="18" spans="1:4" s="329" customFormat="1" ht="45.75" customHeight="1">
      <c r="A18" s="667"/>
      <c r="B18" s="668"/>
      <c r="C18" s="668"/>
      <c r="D18" s="668"/>
    </row>
    <row r="21" spans="1:4" ht="15">
      <c r="A21" s="382" t="s">
        <v>773</v>
      </c>
      <c r="B21"/>
      <c r="C21"/>
    </row>
    <row r="22" spans="1:4" ht="15.4">
      <c r="A22" s="383"/>
      <c r="B22"/>
      <c r="C22"/>
    </row>
    <row r="23" spans="1:4" ht="15.4">
      <c r="A23" s="383"/>
      <c r="B23"/>
      <c r="C23"/>
    </row>
    <row r="24" spans="1:4" ht="13.15" thickBot="1">
      <c r="A24" s="316"/>
      <c r="B24" s="316"/>
      <c r="C24" s="316"/>
      <c r="D24" s="316"/>
    </row>
    <row r="25" spans="1:4" ht="13.15" thickTop="1">
      <c r="A25" s="317"/>
      <c r="B25" s="318">
        <v>2023</v>
      </c>
      <c r="C25" s="375">
        <v>2024</v>
      </c>
      <c r="D25" s="318" t="s">
        <v>513</v>
      </c>
    </row>
    <row r="26" spans="1:4">
      <c r="A26" s="603" t="s">
        <v>456</v>
      </c>
      <c r="B26" s="604">
        <v>1</v>
      </c>
      <c r="C26" s="604">
        <v>2</v>
      </c>
      <c r="D26" s="604" t="s">
        <v>394</v>
      </c>
    </row>
    <row r="27" spans="1:4">
      <c r="A27" s="324"/>
      <c r="B27" s="134"/>
      <c r="C27" s="134"/>
      <c r="D27" s="134"/>
    </row>
    <row r="28" spans="1:4">
      <c r="A28" s="325" t="s">
        <v>457</v>
      </c>
      <c r="B28" s="321">
        <v>963</v>
      </c>
      <c r="C28" s="321">
        <v>826</v>
      </c>
      <c r="D28" s="599">
        <f>C28/B28*100</f>
        <v>85.773624091381095</v>
      </c>
    </row>
    <row r="29" spans="1:4">
      <c r="A29" s="325" t="s">
        <v>458</v>
      </c>
      <c r="B29" s="135"/>
      <c r="C29" s="135"/>
      <c r="D29" s="600"/>
    </row>
    <row r="30" spans="1:4">
      <c r="A30" s="324" t="s">
        <v>459</v>
      </c>
      <c r="B30" s="134"/>
      <c r="C30" s="134"/>
      <c r="D30" s="601"/>
    </row>
    <row r="31" spans="1:4">
      <c r="A31" s="325" t="s">
        <v>460</v>
      </c>
      <c r="B31" s="321">
        <v>19</v>
      </c>
      <c r="C31" s="321">
        <v>41</v>
      </c>
      <c r="D31" s="599">
        <f>C31/B31*100</f>
        <v>215.78947368421052</v>
      </c>
    </row>
    <row r="32" spans="1:4">
      <c r="A32" s="326" t="s">
        <v>461</v>
      </c>
      <c r="B32" s="134">
        <v>287</v>
      </c>
      <c r="C32" s="134">
        <v>188</v>
      </c>
      <c r="D32" s="601">
        <f t="shared" ref="D32:D39" si="0">C32/B32*100</f>
        <v>65.505226480836228</v>
      </c>
    </row>
    <row r="33" spans="1:4">
      <c r="A33" s="610" t="s">
        <v>462</v>
      </c>
      <c r="B33" s="321">
        <v>215</v>
      </c>
      <c r="C33" s="321">
        <v>219</v>
      </c>
      <c r="D33" s="599">
        <f t="shared" si="0"/>
        <v>101.86046511627906</v>
      </c>
    </row>
    <row r="34" spans="1:4">
      <c r="A34" s="609" t="s">
        <v>463</v>
      </c>
      <c r="B34" s="134">
        <v>296</v>
      </c>
      <c r="C34" s="609">
        <v>246</v>
      </c>
      <c r="D34" s="601">
        <f t="shared" si="0"/>
        <v>83.108108108108098</v>
      </c>
    </row>
    <row r="35" spans="1:4">
      <c r="A35" s="605" t="s">
        <v>464</v>
      </c>
      <c r="B35" s="328">
        <v>146</v>
      </c>
      <c r="C35" s="605">
        <v>132</v>
      </c>
      <c r="D35" s="602">
        <f t="shared" si="0"/>
        <v>90.410958904109577</v>
      </c>
    </row>
    <row r="36" spans="1:4">
      <c r="A36" s="320"/>
      <c r="B36" s="135"/>
      <c r="C36" s="320"/>
      <c r="D36" s="600"/>
    </row>
    <row r="37" spans="1:4">
      <c r="A37" s="324" t="s">
        <v>465</v>
      </c>
      <c r="B37" s="134"/>
      <c r="C37" s="324"/>
      <c r="D37" s="601"/>
    </row>
    <row r="38" spans="1:4">
      <c r="A38" s="325" t="s">
        <v>466</v>
      </c>
      <c r="B38" s="321">
        <v>109216</v>
      </c>
      <c r="C38" s="325">
        <v>93518</v>
      </c>
      <c r="D38" s="599">
        <f t="shared" si="0"/>
        <v>85.626648110166997</v>
      </c>
    </row>
    <row r="39" spans="1:4">
      <c r="A39" s="325" t="s">
        <v>467</v>
      </c>
      <c r="B39" s="135">
        <v>61276</v>
      </c>
      <c r="C39" s="325">
        <v>53058</v>
      </c>
      <c r="D39" s="600">
        <f t="shared" si="0"/>
        <v>86.588550166459953</v>
      </c>
    </row>
    <row r="40" spans="1:4" ht="15.4">
      <c r="A40" s="606"/>
      <c r="B40" s="607"/>
      <c r="C40" s="607"/>
      <c r="D40" s="608"/>
    </row>
    <row r="41" spans="1:4" ht="15.4">
      <c r="A41" s="383"/>
      <c r="B41"/>
      <c r="C41"/>
    </row>
  </sheetData>
  <mergeCells count="4">
    <mergeCell ref="A2:D2"/>
    <mergeCell ref="A18:D18"/>
    <mergeCell ref="A4:C4"/>
    <mergeCell ref="D4:F4"/>
  </mergeCells>
  <pageMargins left="0.78740157480314965" right="0.19685039370078741" top="0.59055118110236215" bottom="0.5905511811023621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F55"/>
  <sheetViews>
    <sheetView workbookViewId="0">
      <selection activeCell="E6" sqref="E6"/>
    </sheetView>
  </sheetViews>
  <sheetFormatPr defaultColWidth="9.1328125" defaultRowHeight="12.75"/>
  <cols>
    <col min="1" max="1" width="46.86328125" style="136" customWidth="1"/>
    <col min="2" max="2" width="14.3984375" style="136" bestFit="1" customWidth="1"/>
    <col min="3" max="4" width="7.59765625" style="145" customWidth="1"/>
    <col min="5" max="5" width="21.73046875" style="145" customWidth="1"/>
    <col min="6" max="6" width="8.59765625" style="145" customWidth="1"/>
    <col min="7" max="16384" width="9.1328125" style="136"/>
  </cols>
  <sheetData>
    <row r="1" spans="1:6" ht="13.9">
      <c r="A1" s="641" t="s">
        <v>381</v>
      </c>
      <c r="B1" s="641"/>
      <c r="C1" s="641"/>
      <c r="D1" s="413"/>
      <c r="E1" s="413"/>
      <c r="F1" s="228"/>
    </row>
    <row r="2" spans="1:6" ht="13.9">
      <c r="A2" s="400"/>
      <c r="B2" s="400"/>
      <c r="C2" s="400"/>
      <c r="D2" s="413"/>
      <c r="E2" s="413"/>
      <c r="F2" s="228"/>
    </row>
    <row r="3" spans="1:6" ht="31.5" customHeight="1">
      <c r="A3" s="659" t="s">
        <v>566</v>
      </c>
      <c r="B3" s="659"/>
      <c r="C3" s="659"/>
      <c r="D3" s="413"/>
      <c r="E3" s="413"/>
      <c r="F3" s="228"/>
    </row>
    <row r="4" spans="1:6" ht="13.15" thickBot="1">
      <c r="A4" s="407"/>
      <c r="B4" s="407"/>
      <c r="C4" s="423"/>
      <c r="D4" s="397"/>
      <c r="E4" s="397"/>
      <c r="F4" s="144"/>
    </row>
    <row r="5" spans="1:6" ht="19.5" customHeight="1" thickTop="1">
      <c r="A5" s="168"/>
      <c r="B5" s="140" t="s">
        <v>146</v>
      </c>
      <c r="C5" s="140">
        <v>2024</v>
      </c>
      <c r="D5" s="377"/>
      <c r="E5" s="377"/>
    </row>
    <row r="6" spans="1:6" s="171" customFormat="1" ht="12.95" customHeight="1">
      <c r="A6" s="153"/>
      <c r="B6" s="254"/>
      <c r="C6" s="447"/>
      <c r="D6" s="404"/>
      <c r="E6" s="386"/>
      <c r="F6" s="85"/>
    </row>
    <row r="7" spans="1:6" s="171" customFormat="1" ht="12.95" customHeight="1">
      <c r="A7" s="183" t="s">
        <v>16</v>
      </c>
      <c r="B7" s="179" t="s">
        <v>567</v>
      </c>
      <c r="C7" s="85">
        <v>1621</v>
      </c>
      <c r="D7" s="386"/>
      <c r="E7" s="386"/>
      <c r="F7" s="330"/>
    </row>
    <row r="8" spans="1:6" s="171" customFormat="1" ht="12.95" customHeight="1">
      <c r="A8" s="448" t="s">
        <v>568</v>
      </c>
      <c r="B8" s="179" t="s">
        <v>567</v>
      </c>
      <c r="C8" s="85">
        <v>323</v>
      </c>
      <c r="D8" s="386"/>
      <c r="E8" s="386"/>
      <c r="F8" s="330"/>
    </row>
    <row r="9" spans="1:6" s="171" customFormat="1" ht="12.95" customHeight="1">
      <c r="A9" s="448" t="s">
        <v>569</v>
      </c>
      <c r="B9" s="179" t="s">
        <v>567</v>
      </c>
      <c r="C9" s="85">
        <v>1298</v>
      </c>
      <c r="D9" s="386"/>
      <c r="E9" s="386"/>
      <c r="F9" s="330"/>
    </row>
    <row r="10" spans="1:6" s="171" customFormat="1" ht="12.95" customHeight="1">
      <c r="A10" s="450" t="s">
        <v>570</v>
      </c>
      <c r="B10" s="179" t="s">
        <v>567</v>
      </c>
      <c r="C10" s="85">
        <v>714</v>
      </c>
      <c r="D10" s="386"/>
      <c r="E10" s="386"/>
    </row>
    <row r="11" spans="1:6" ht="12.95" customHeight="1">
      <c r="A11" s="451" t="s">
        <v>571</v>
      </c>
      <c r="B11" s="297" t="s">
        <v>567</v>
      </c>
      <c r="C11" s="449">
        <v>584</v>
      </c>
      <c r="D11" s="386"/>
      <c r="E11" s="386"/>
      <c r="F11" s="177"/>
    </row>
    <row r="12" spans="1:6" ht="3.75" customHeight="1">
      <c r="A12" s="398"/>
      <c r="B12" s="398"/>
      <c r="C12" s="397"/>
      <c r="D12" s="397"/>
      <c r="E12" s="397"/>
      <c r="F12" s="136"/>
    </row>
    <row r="13" spans="1:6" s="171" customFormat="1" ht="12.75" customHeight="1">
      <c r="A13" s="424"/>
      <c r="B13" s="398"/>
      <c r="C13" s="397"/>
      <c r="D13" s="397"/>
      <c r="E13" s="404"/>
      <c r="F13" s="179"/>
    </row>
    <row r="14" spans="1:6" s="171" customFormat="1" ht="12.75" customHeight="1">
      <c r="A14" s="424"/>
      <c r="B14" s="398"/>
      <c r="C14" s="397"/>
      <c r="D14" s="397"/>
      <c r="E14" s="404"/>
      <c r="F14" s="179"/>
    </row>
    <row r="15" spans="1:6" s="171" customFormat="1" ht="26.25" customHeight="1">
      <c r="A15" s="659" t="s">
        <v>572</v>
      </c>
      <c r="B15" s="659"/>
      <c r="C15" s="659"/>
      <c r="D15" s="397"/>
      <c r="E15" s="404"/>
      <c r="F15" s="179"/>
    </row>
    <row r="16" spans="1:6" s="171" customFormat="1" ht="12.75" customHeight="1" thickBot="1">
      <c r="A16" s="407"/>
      <c r="B16" s="407"/>
      <c r="C16" s="423"/>
      <c r="D16" s="397"/>
      <c r="E16" s="404"/>
      <c r="F16" s="179"/>
    </row>
    <row r="17" spans="1:6" s="171" customFormat="1" ht="17.25" customHeight="1" thickTop="1">
      <c r="A17" s="168"/>
      <c r="B17" s="140" t="s">
        <v>146</v>
      </c>
      <c r="C17" s="140">
        <v>2024</v>
      </c>
      <c r="D17" s="397"/>
      <c r="E17" s="404"/>
      <c r="F17" s="179"/>
    </row>
    <row r="18" spans="1:6" s="171" customFormat="1" ht="12.75" customHeight="1">
      <c r="A18" s="153"/>
      <c r="B18" s="254"/>
      <c r="C18" s="447"/>
      <c r="D18" s="397"/>
      <c r="E18" s="404"/>
      <c r="F18" s="179"/>
    </row>
    <row r="19" spans="1:6" s="171" customFormat="1" ht="12.75" customHeight="1">
      <c r="A19" s="183" t="s">
        <v>16</v>
      </c>
      <c r="B19" s="179" t="s">
        <v>567</v>
      </c>
      <c r="C19" s="85">
        <v>324</v>
      </c>
      <c r="D19" s="397"/>
      <c r="E19" s="404"/>
      <c r="F19" s="179"/>
    </row>
    <row r="20" spans="1:6" s="171" customFormat="1" ht="12.75" customHeight="1">
      <c r="A20" s="448" t="s">
        <v>573</v>
      </c>
      <c r="B20" s="179" t="s">
        <v>567</v>
      </c>
      <c r="C20" s="85">
        <v>189</v>
      </c>
      <c r="D20" s="397"/>
      <c r="E20" s="404"/>
      <c r="F20" s="179"/>
    </row>
    <row r="21" spans="1:6" s="171" customFormat="1" ht="12.75" customHeight="1">
      <c r="A21" s="448" t="s">
        <v>574</v>
      </c>
      <c r="B21" s="179" t="s">
        <v>567</v>
      </c>
      <c r="C21" s="85">
        <v>324</v>
      </c>
      <c r="D21" s="397"/>
      <c r="E21" s="404"/>
      <c r="F21" s="179"/>
    </row>
    <row r="22" spans="1:6" s="171" customFormat="1" ht="12.75" customHeight="1">
      <c r="A22" s="448" t="s">
        <v>575</v>
      </c>
      <c r="B22" s="179" t="s">
        <v>567</v>
      </c>
      <c r="C22" s="85">
        <v>307</v>
      </c>
      <c r="D22" s="397"/>
      <c r="E22" s="404"/>
      <c r="F22" s="179"/>
    </row>
    <row r="23" spans="1:6" s="171" customFormat="1" ht="12.75" customHeight="1">
      <c r="A23" s="451" t="s">
        <v>576</v>
      </c>
      <c r="B23" s="297" t="s">
        <v>567</v>
      </c>
      <c r="C23" s="449">
        <v>17</v>
      </c>
      <c r="D23" s="397"/>
      <c r="E23" s="404"/>
      <c r="F23" s="179"/>
    </row>
    <row r="24" spans="1:6" s="171" customFormat="1" ht="12.75" customHeight="1">
      <c r="A24" s="424"/>
      <c r="B24" s="398"/>
      <c r="C24" s="397"/>
      <c r="D24" s="397"/>
      <c r="E24" s="404"/>
      <c r="F24" s="179"/>
    </row>
    <row r="25" spans="1:6" s="171" customFormat="1" ht="12.75" customHeight="1">
      <c r="A25" s="424"/>
      <c r="B25" s="398"/>
      <c r="C25" s="397"/>
      <c r="D25" s="397"/>
      <c r="E25" s="404"/>
      <c r="F25" s="179"/>
    </row>
    <row r="26" spans="1:6" s="171" customFormat="1" ht="27.75" customHeight="1">
      <c r="A26" s="659" t="s">
        <v>578</v>
      </c>
      <c r="B26" s="659"/>
      <c r="C26" s="659"/>
      <c r="D26" s="397"/>
      <c r="E26" s="404"/>
      <c r="F26" s="179"/>
    </row>
    <row r="27" spans="1:6" s="171" customFormat="1" ht="12.75" customHeight="1" thickBot="1">
      <c r="A27" s="407"/>
      <c r="B27" s="407"/>
      <c r="C27" s="423"/>
      <c r="D27" s="397"/>
      <c r="E27" s="404"/>
      <c r="F27" s="179"/>
    </row>
    <row r="28" spans="1:6" s="171" customFormat="1" ht="12.75" customHeight="1" thickTop="1">
      <c r="A28" s="168"/>
      <c r="B28" s="140" t="s">
        <v>146</v>
      </c>
      <c r="C28" s="140">
        <v>2024</v>
      </c>
      <c r="D28" s="397"/>
      <c r="E28" s="404"/>
      <c r="F28" s="179"/>
    </row>
    <row r="29" spans="1:6" s="171" customFormat="1" ht="12.75" customHeight="1">
      <c r="A29" s="153"/>
      <c r="B29" s="254"/>
      <c r="C29" s="447"/>
      <c r="D29" s="397"/>
      <c r="E29" s="404"/>
      <c r="F29" s="179"/>
    </row>
    <row r="30" spans="1:6" s="171" customFormat="1" ht="12.75" customHeight="1">
      <c r="A30" s="170" t="s">
        <v>580</v>
      </c>
      <c r="B30" s="179" t="s">
        <v>577</v>
      </c>
      <c r="C30" s="85">
        <v>76</v>
      </c>
      <c r="D30" s="397"/>
      <c r="E30" s="404"/>
      <c r="F30" s="179"/>
    </row>
    <row r="31" spans="1:6" s="171" customFormat="1" ht="12.75" customHeight="1">
      <c r="A31" s="448" t="s">
        <v>149</v>
      </c>
      <c r="B31" s="179" t="s">
        <v>577</v>
      </c>
      <c r="C31" s="85">
        <v>773</v>
      </c>
      <c r="D31" s="397"/>
      <c r="E31" s="404"/>
      <c r="F31" s="179"/>
    </row>
    <row r="32" spans="1:6" s="171" customFormat="1" ht="12.75" customHeight="1">
      <c r="A32" s="452" t="s">
        <v>581</v>
      </c>
      <c r="B32" s="297" t="s">
        <v>577</v>
      </c>
      <c r="C32" s="449">
        <v>7</v>
      </c>
      <c r="D32" s="397"/>
      <c r="E32" s="404"/>
      <c r="F32" s="179"/>
    </row>
    <row r="33" spans="1:6" s="171" customFormat="1" ht="12.75" customHeight="1">
      <c r="A33" s="424"/>
      <c r="B33" s="398"/>
      <c r="C33" s="397"/>
      <c r="D33" s="397"/>
      <c r="E33" s="404"/>
      <c r="F33" s="179"/>
    </row>
    <row r="34" spans="1:6" s="171" customFormat="1" ht="12.75" customHeight="1">
      <c r="A34" s="424"/>
      <c r="B34" s="398"/>
      <c r="C34" s="397"/>
      <c r="D34" s="397"/>
      <c r="E34" s="404"/>
      <c r="F34" s="179"/>
    </row>
    <row r="35" spans="1:6" s="171" customFormat="1" ht="12.75" customHeight="1">
      <c r="A35" s="424"/>
      <c r="B35" s="398"/>
      <c r="C35" s="397"/>
      <c r="D35" s="397"/>
      <c r="E35" s="404"/>
      <c r="F35" s="179"/>
    </row>
    <row r="36" spans="1:6" s="171" customFormat="1" ht="28.5" customHeight="1">
      <c r="A36" s="659" t="s">
        <v>579</v>
      </c>
      <c r="B36" s="659"/>
      <c r="C36" s="659"/>
      <c r="D36" s="397"/>
      <c r="E36" s="404"/>
      <c r="F36" s="179"/>
    </row>
    <row r="37" spans="1:6" s="171" customFormat="1" ht="12.75" customHeight="1" thickBot="1">
      <c r="A37" s="407"/>
      <c r="B37" s="407"/>
      <c r="C37" s="423"/>
      <c r="D37" s="397"/>
      <c r="E37" s="404"/>
      <c r="F37" s="179"/>
    </row>
    <row r="38" spans="1:6" s="171" customFormat="1" ht="12.75" customHeight="1" thickTop="1">
      <c r="A38" s="168"/>
      <c r="B38" s="140" t="s">
        <v>146</v>
      </c>
      <c r="C38" s="140">
        <v>2024</v>
      </c>
      <c r="D38" s="397"/>
      <c r="E38" s="404"/>
      <c r="F38" s="179"/>
    </row>
    <row r="39" spans="1:6" s="171" customFormat="1" ht="12.75" customHeight="1">
      <c r="A39" s="153"/>
      <c r="B39" s="254"/>
      <c r="C39" s="447"/>
      <c r="D39" s="397"/>
      <c r="E39" s="404"/>
      <c r="F39" s="179"/>
    </row>
    <row r="40" spans="1:6" s="171" customFormat="1" ht="12.75" customHeight="1">
      <c r="A40" s="170" t="s">
        <v>582</v>
      </c>
      <c r="B40" s="179" t="s">
        <v>577</v>
      </c>
      <c r="C40" s="85">
        <v>82</v>
      </c>
      <c r="D40" s="397"/>
      <c r="E40" s="404"/>
      <c r="F40" s="179"/>
    </row>
    <row r="41" spans="1:6" s="171" customFormat="1" ht="12.75" customHeight="1">
      <c r="A41" s="448" t="s">
        <v>721</v>
      </c>
      <c r="B41" s="179" t="s">
        <v>577</v>
      </c>
      <c r="C41" s="85">
        <v>105</v>
      </c>
      <c r="D41" s="397"/>
      <c r="E41" s="404"/>
      <c r="F41" s="179"/>
    </row>
    <row r="42" spans="1:6" s="171" customFormat="1" ht="12.75" customHeight="1">
      <c r="A42" s="452" t="s">
        <v>583</v>
      </c>
      <c r="B42" s="297" t="s">
        <v>577</v>
      </c>
      <c r="C42" s="449">
        <v>409</v>
      </c>
      <c r="D42" s="397"/>
      <c r="E42" s="404"/>
      <c r="F42" s="179"/>
    </row>
    <row r="43" spans="1:6" s="171" customFormat="1" ht="12.75" customHeight="1">
      <c r="A43" s="424"/>
      <c r="B43" s="398"/>
      <c r="C43" s="397"/>
      <c r="D43" s="397"/>
      <c r="E43" s="404"/>
      <c r="F43" s="179"/>
    </row>
    <row r="44" spans="1:6">
      <c r="A44" s="283"/>
      <c r="B44" s="283"/>
      <c r="C44" s="405"/>
      <c r="D44" s="405"/>
      <c r="E44" s="405"/>
    </row>
    <row r="45" spans="1:6" ht="13.9">
      <c r="A45" s="258" t="s">
        <v>384</v>
      </c>
      <c r="B45" s="258"/>
      <c r="C45" s="258"/>
      <c r="D45" s="258"/>
      <c r="F45" s="144"/>
    </row>
    <row r="46" spans="1:6" ht="13.15" thickBot="1">
      <c r="A46" s="206" t="s">
        <v>225</v>
      </c>
      <c r="B46" s="137"/>
      <c r="C46" s="243"/>
      <c r="E46" s="258"/>
      <c r="F46" s="144"/>
    </row>
    <row r="47" spans="1:6" ht="13.15" thickTop="1">
      <c r="A47" s="331"/>
      <c r="B47" s="169">
        <v>2024</v>
      </c>
      <c r="C47" s="176"/>
      <c r="D47" s="176"/>
    </row>
    <row r="48" spans="1:6" ht="15" customHeight="1">
      <c r="A48" s="332" t="s">
        <v>385</v>
      </c>
      <c r="B48" s="333">
        <v>649</v>
      </c>
      <c r="C48" s="334"/>
      <c r="D48" s="334"/>
      <c r="E48" s="330"/>
      <c r="F48" s="330"/>
    </row>
    <row r="49" spans="1:6" ht="13.35" customHeight="1">
      <c r="A49" s="335" t="s">
        <v>149</v>
      </c>
      <c r="B49" s="334">
        <v>115553</v>
      </c>
      <c r="C49" s="334"/>
      <c r="D49" s="334"/>
      <c r="E49" s="330"/>
    </row>
    <row r="50" spans="1:6">
      <c r="A50" s="335" t="s">
        <v>386</v>
      </c>
      <c r="B50" s="334">
        <v>2600</v>
      </c>
      <c r="C50" s="334"/>
      <c r="D50" s="334"/>
      <c r="E50" s="330"/>
    </row>
    <row r="51" spans="1:6">
      <c r="A51" s="336" t="s">
        <v>387</v>
      </c>
      <c r="B51" s="337">
        <v>23183</v>
      </c>
      <c r="C51" s="334"/>
      <c r="D51" s="334"/>
      <c r="E51" s="330"/>
    </row>
    <row r="52" spans="1:6" ht="5.25" customHeight="1">
      <c r="A52" s="82"/>
      <c r="B52" s="85"/>
      <c r="C52" s="85"/>
      <c r="D52" s="85"/>
      <c r="E52" s="144"/>
    </row>
    <row r="53" spans="1:6" ht="11.25" customHeight="1">
      <c r="A53" s="215" t="s">
        <v>383</v>
      </c>
      <c r="B53" s="149"/>
      <c r="C53" s="149"/>
      <c r="D53" s="149"/>
      <c r="E53" s="144"/>
    </row>
    <row r="54" spans="1:6" s="149" customFormat="1" ht="12.75" customHeight="1">
      <c r="A54" s="219" t="s">
        <v>388</v>
      </c>
      <c r="B54" s="136"/>
      <c r="C54" s="145"/>
      <c r="D54" s="145"/>
      <c r="F54" s="144"/>
    </row>
    <row r="55" spans="1:6" ht="12.75" customHeight="1"/>
  </sheetData>
  <mergeCells count="5">
    <mergeCell ref="A36:C36"/>
    <mergeCell ref="A1:C1"/>
    <mergeCell ref="A3:C3"/>
    <mergeCell ref="A15:C15"/>
    <mergeCell ref="A26:C26"/>
  </mergeCells>
  <pageMargins left="0.78740157480314965" right="0.19685039370078741" top="0.59055118110236215" bottom="0.5905511811023621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1:J21"/>
  <sheetViews>
    <sheetView workbookViewId="0">
      <selection activeCell="B22" sqref="B22"/>
    </sheetView>
  </sheetViews>
  <sheetFormatPr defaultColWidth="9.1328125" defaultRowHeight="12.75"/>
  <cols>
    <col min="1" max="1" width="9.1328125" style="339"/>
    <col min="2" max="2" width="29" style="339" customWidth="1"/>
    <col min="3" max="16384" width="9.1328125" style="339"/>
  </cols>
  <sheetData>
    <row r="1" spans="2:10" ht="13.9">
      <c r="B1" s="669" t="s">
        <v>389</v>
      </c>
      <c r="C1" s="670"/>
      <c r="D1" s="670"/>
      <c r="E1" s="670"/>
      <c r="F1" s="670"/>
      <c r="G1" s="338"/>
      <c r="H1" s="338"/>
    </row>
    <row r="2" spans="2:10" ht="6.75" customHeight="1">
      <c r="B2" s="340"/>
      <c r="C2" s="340"/>
      <c r="D2" s="340"/>
      <c r="E2" s="340"/>
      <c r="F2" s="338"/>
      <c r="G2" s="338"/>
      <c r="H2" s="338"/>
    </row>
    <row r="3" spans="2:10">
      <c r="B3" s="671" t="s">
        <v>390</v>
      </c>
      <c r="C3" s="671"/>
      <c r="D3" s="671"/>
      <c r="E3" s="671"/>
      <c r="F3" s="671"/>
      <c r="G3" s="338"/>
      <c r="H3" s="338"/>
    </row>
    <row r="4" spans="2:10" ht="13.15" thickBot="1">
      <c r="B4" s="341"/>
      <c r="C4" s="341"/>
      <c r="D4" s="340"/>
      <c r="E4" s="338"/>
      <c r="F4" s="338"/>
      <c r="G4" s="338"/>
      <c r="H4" s="338"/>
    </row>
    <row r="5" spans="2:10" ht="13.15" thickTop="1">
      <c r="B5" s="342"/>
      <c r="C5" s="343">
        <v>2024</v>
      </c>
      <c r="D5" s="344"/>
      <c r="E5" s="344"/>
      <c r="F5" s="345"/>
      <c r="G5" s="338"/>
      <c r="H5" s="338"/>
    </row>
    <row r="6" spans="2:10">
      <c r="B6" s="672" t="s">
        <v>391</v>
      </c>
      <c r="C6" s="672"/>
      <c r="D6" s="673"/>
      <c r="E6" s="673"/>
      <c r="F6" s="673"/>
      <c r="G6" s="338"/>
      <c r="H6" s="338"/>
    </row>
    <row r="7" spans="2:10" ht="13.9">
      <c r="B7" s="346" t="s">
        <v>514</v>
      </c>
      <c r="C7" s="347">
        <v>4572</v>
      </c>
      <c r="D7" s="347"/>
      <c r="E7" s="347"/>
      <c r="F7" s="348"/>
      <c r="G7" s="338"/>
      <c r="H7" s="338"/>
    </row>
    <row r="8" spans="2:10">
      <c r="B8" s="346" t="s">
        <v>515</v>
      </c>
      <c r="C8" s="347">
        <v>1150127</v>
      </c>
      <c r="D8" s="347"/>
      <c r="E8" s="347"/>
      <c r="F8" s="348"/>
      <c r="G8" s="338"/>
      <c r="H8" s="338"/>
    </row>
    <row r="9" spans="2:10">
      <c r="B9" s="346"/>
      <c r="C9" s="347"/>
      <c r="D9" s="347"/>
      <c r="E9" s="347"/>
      <c r="F9" s="348"/>
      <c r="G9" s="338"/>
      <c r="H9" s="338"/>
    </row>
    <row r="10" spans="2:10">
      <c r="B10" s="673" t="s">
        <v>516</v>
      </c>
      <c r="C10" s="673"/>
      <c r="D10" s="673"/>
      <c r="E10" s="673"/>
      <c r="F10" s="673"/>
      <c r="G10" s="338"/>
      <c r="H10" s="338"/>
    </row>
    <row r="11" spans="2:10">
      <c r="B11" s="349" t="s">
        <v>16</v>
      </c>
      <c r="C11" s="350">
        <v>119063</v>
      </c>
      <c r="D11" s="350"/>
      <c r="E11" s="350"/>
      <c r="F11" s="351"/>
      <c r="G11" s="338"/>
      <c r="H11" s="338"/>
    </row>
    <row r="12" spans="2:10">
      <c r="B12" s="346" t="s">
        <v>392</v>
      </c>
      <c r="C12" s="347">
        <v>7179</v>
      </c>
      <c r="D12" s="347"/>
      <c r="E12" s="347"/>
      <c r="F12" s="348"/>
      <c r="G12" s="338"/>
      <c r="H12" s="338"/>
      <c r="J12" s="352"/>
    </row>
    <row r="13" spans="2:10">
      <c r="B13" s="353"/>
      <c r="C13" s="354"/>
      <c r="D13" s="355"/>
      <c r="E13" s="355"/>
      <c r="F13" s="356"/>
      <c r="G13" s="338"/>
      <c r="H13" s="338"/>
    </row>
    <row r="14" spans="2:10">
      <c r="B14" s="673" t="s">
        <v>517</v>
      </c>
      <c r="C14" s="673"/>
      <c r="D14" s="673"/>
      <c r="E14" s="673"/>
      <c r="F14" s="673"/>
      <c r="G14" s="338"/>
      <c r="H14" s="338"/>
    </row>
    <row r="15" spans="2:10">
      <c r="B15" s="349" t="s">
        <v>16</v>
      </c>
      <c r="C15" s="350">
        <v>210944</v>
      </c>
      <c r="D15" s="350"/>
      <c r="E15" s="350"/>
      <c r="F15" s="351"/>
      <c r="G15" s="338"/>
      <c r="H15" s="338"/>
    </row>
    <row r="16" spans="2:10">
      <c r="B16" s="357" t="s">
        <v>392</v>
      </c>
      <c r="C16" s="342">
        <v>14519</v>
      </c>
      <c r="D16" s="342"/>
      <c r="E16" s="342"/>
      <c r="F16" s="348"/>
      <c r="G16" s="338"/>
      <c r="H16" s="338"/>
    </row>
    <row r="17" spans="2:8">
      <c r="B17" s="358" t="s">
        <v>393</v>
      </c>
      <c r="C17" s="340"/>
      <c r="D17" s="340"/>
      <c r="E17" s="340"/>
      <c r="F17" s="338"/>
      <c r="G17" s="338"/>
      <c r="H17" s="338"/>
    </row>
    <row r="18" spans="2:8">
      <c r="B18" s="359"/>
      <c r="C18" s="340"/>
      <c r="D18" s="340"/>
      <c r="E18" s="340"/>
      <c r="F18" s="338"/>
      <c r="G18" s="338"/>
      <c r="H18" s="338"/>
    </row>
    <row r="19" spans="2:8">
      <c r="B19" s="338"/>
      <c r="C19" s="338"/>
      <c r="D19" s="338"/>
      <c r="E19" s="338"/>
      <c r="F19" s="338"/>
      <c r="G19" s="338"/>
      <c r="H19" s="338"/>
    </row>
    <row r="20" spans="2:8">
      <c r="B20" s="338"/>
      <c r="C20" s="338"/>
      <c r="D20" s="338"/>
      <c r="E20" s="338"/>
      <c r="F20" s="338"/>
      <c r="G20" s="338"/>
      <c r="H20" s="338"/>
    </row>
    <row r="21" spans="2:8">
      <c r="B21" s="338"/>
      <c r="C21" s="338"/>
      <c r="D21" s="338"/>
      <c r="E21" s="338"/>
      <c r="F21" s="338"/>
      <c r="G21" s="338"/>
      <c r="H21" s="338"/>
    </row>
  </sheetData>
  <mergeCells count="5">
    <mergeCell ref="B1:F1"/>
    <mergeCell ref="B3:F3"/>
    <mergeCell ref="B6:F6"/>
    <mergeCell ref="B10:F10"/>
    <mergeCell ref="B14:F14"/>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499984740745262"/>
  </sheetPr>
  <dimension ref="A1:H143"/>
  <sheetViews>
    <sheetView workbookViewId="0">
      <selection activeCell="B3" sqref="A3:XFD5"/>
    </sheetView>
  </sheetViews>
  <sheetFormatPr defaultColWidth="9.1328125" defaultRowHeight="12.75"/>
  <cols>
    <col min="1" max="1" width="20" style="360" bestFit="1" customWidth="1"/>
    <col min="2" max="16384" width="9.1328125" style="360"/>
  </cols>
  <sheetData>
    <row r="1" spans="1:8" ht="39.75" customHeight="1">
      <c r="A1" s="675" t="s">
        <v>774</v>
      </c>
      <c r="B1" s="675"/>
      <c r="C1" s="675"/>
      <c r="D1" s="675"/>
      <c r="E1" s="675"/>
      <c r="F1" s="675"/>
      <c r="G1" s="675"/>
      <c r="H1" s="675"/>
    </row>
    <row r="2" spans="1:8" ht="13.15" thickBot="1">
      <c r="A2" s="460"/>
      <c r="B2" s="460"/>
      <c r="C2" s="460"/>
      <c r="D2" s="460"/>
      <c r="E2" s="460"/>
      <c r="F2" s="461"/>
      <c r="G2" s="461"/>
      <c r="H2" s="461"/>
    </row>
    <row r="3" spans="1:8" ht="15" customHeight="1" thickTop="1">
      <c r="A3" s="676" t="s">
        <v>588</v>
      </c>
      <c r="B3" s="679" t="s">
        <v>589</v>
      </c>
      <c r="C3" s="680"/>
      <c r="D3" s="680"/>
      <c r="E3" s="680"/>
      <c r="F3" s="680"/>
      <c r="G3" s="680"/>
      <c r="H3" s="680"/>
    </row>
    <row r="4" spans="1:8" ht="12.75" customHeight="1">
      <c r="A4" s="677"/>
      <c r="B4" s="681" t="s">
        <v>37</v>
      </c>
      <c r="C4" s="683" t="s">
        <v>38</v>
      </c>
      <c r="D4" s="683" t="s">
        <v>590</v>
      </c>
      <c r="E4" s="683" t="s">
        <v>41</v>
      </c>
      <c r="F4" s="683" t="s">
        <v>42</v>
      </c>
      <c r="G4" s="683" t="s">
        <v>591</v>
      </c>
      <c r="H4" s="683" t="s">
        <v>592</v>
      </c>
    </row>
    <row r="5" spans="1:8">
      <c r="A5" s="678"/>
      <c r="B5" s="682"/>
      <c r="C5" s="684"/>
      <c r="D5" s="684"/>
      <c r="E5" s="684"/>
      <c r="F5" s="684"/>
      <c r="G5" s="684"/>
      <c r="H5" s="684"/>
    </row>
    <row r="6" spans="1:8" ht="14.25">
      <c r="A6" s="462" t="s">
        <v>593</v>
      </c>
      <c r="B6" s="611">
        <v>2664</v>
      </c>
      <c r="C6" s="611">
        <v>3181</v>
      </c>
      <c r="D6" s="611">
        <f>B6-C6</f>
        <v>-517</v>
      </c>
      <c r="E6" s="54">
        <v>1571</v>
      </c>
      <c r="F6" s="54">
        <v>256</v>
      </c>
      <c r="G6" s="611">
        <v>10</v>
      </c>
      <c r="H6" s="611">
        <v>15</v>
      </c>
    </row>
    <row r="7" spans="1:8" ht="14.25">
      <c r="A7" s="463" t="s">
        <v>594</v>
      </c>
      <c r="B7" s="611">
        <v>589</v>
      </c>
      <c r="C7" s="611">
        <v>713</v>
      </c>
      <c r="D7" s="611">
        <f t="shared" ref="D7:D21" si="0">B7-C7</f>
        <v>-124</v>
      </c>
      <c r="E7" s="54">
        <v>428</v>
      </c>
      <c r="F7" s="54">
        <v>92</v>
      </c>
      <c r="G7" s="611">
        <v>2</v>
      </c>
      <c r="H7" s="611">
        <v>3</v>
      </c>
    </row>
    <row r="8" spans="1:8" ht="14.25">
      <c r="A8" s="463" t="s">
        <v>595</v>
      </c>
      <c r="B8" s="611">
        <v>95</v>
      </c>
      <c r="C8" s="611">
        <v>98</v>
      </c>
      <c r="D8" s="611">
        <f t="shared" si="0"/>
        <v>-3</v>
      </c>
      <c r="E8" s="54">
        <v>68</v>
      </c>
      <c r="F8" s="54">
        <v>13</v>
      </c>
      <c r="G8" s="611">
        <v>1</v>
      </c>
      <c r="H8" s="611"/>
    </row>
    <row r="9" spans="1:8" ht="14.25">
      <c r="A9" s="463" t="s">
        <v>596</v>
      </c>
      <c r="B9" s="611">
        <v>101</v>
      </c>
      <c r="C9" s="611">
        <v>99</v>
      </c>
      <c r="D9" s="611">
        <f t="shared" si="0"/>
        <v>2</v>
      </c>
      <c r="E9" s="54">
        <v>51</v>
      </c>
      <c r="F9" s="54">
        <v>12</v>
      </c>
      <c r="G9" s="611"/>
      <c r="H9" s="611"/>
    </row>
    <row r="10" spans="1:8" ht="14.25">
      <c r="A10" s="463" t="s">
        <v>597</v>
      </c>
      <c r="B10" s="611">
        <v>165</v>
      </c>
      <c r="C10" s="611">
        <v>89</v>
      </c>
      <c r="D10" s="611">
        <f t="shared" si="0"/>
        <v>76</v>
      </c>
      <c r="E10" s="54">
        <v>63</v>
      </c>
      <c r="F10" s="54">
        <v>5</v>
      </c>
      <c r="G10" s="611"/>
      <c r="H10" s="611"/>
    </row>
    <row r="11" spans="1:8" ht="14.25">
      <c r="A11" s="463" t="s">
        <v>598</v>
      </c>
      <c r="B11" s="611">
        <v>46</v>
      </c>
      <c r="C11" s="611">
        <v>47</v>
      </c>
      <c r="D11" s="611">
        <f t="shared" si="0"/>
        <v>-1</v>
      </c>
      <c r="E11" s="54">
        <v>33</v>
      </c>
      <c r="F11" s="54">
        <v>5</v>
      </c>
      <c r="G11" s="611"/>
      <c r="H11" s="611"/>
    </row>
    <row r="12" spans="1:8" ht="14.25">
      <c r="A12" s="463" t="s">
        <v>599</v>
      </c>
      <c r="B12" s="611">
        <v>19</v>
      </c>
      <c r="C12" s="611">
        <v>43</v>
      </c>
      <c r="D12" s="611">
        <f t="shared" si="0"/>
        <v>-24</v>
      </c>
      <c r="E12" s="54">
        <v>18</v>
      </c>
      <c r="F12" s="54">
        <v>1</v>
      </c>
      <c r="G12" s="611"/>
      <c r="H12" s="611"/>
    </row>
    <row r="13" spans="1:8" ht="14.25">
      <c r="A13" s="463" t="s">
        <v>600</v>
      </c>
      <c r="B13" s="611">
        <v>33</v>
      </c>
      <c r="C13" s="611">
        <v>47</v>
      </c>
      <c r="D13" s="611">
        <f t="shared" si="0"/>
        <v>-14</v>
      </c>
      <c r="E13" s="54">
        <v>15</v>
      </c>
      <c r="F13" s="54">
        <v>2</v>
      </c>
      <c r="G13" s="611">
        <v>1</v>
      </c>
      <c r="H13" s="611"/>
    </row>
    <row r="14" spans="1:8" ht="14.25">
      <c r="A14" s="463" t="s">
        <v>601</v>
      </c>
      <c r="B14" s="611">
        <v>13</v>
      </c>
      <c r="C14" s="611">
        <v>27</v>
      </c>
      <c r="D14" s="611">
        <f t="shared" si="0"/>
        <v>-14</v>
      </c>
      <c r="E14" s="54">
        <v>6</v>
      </c>
      <c r="F14" s="54">
        <v>1</v>
      </c>
      <c r="G14" s="611"/>
      <c r="H14" s="611">
        <v>1</v>
      </c>
    </row>
    <row r="15" spans="1:8" ht="14.25">
      <c r="A15" s="463" t="s">
        <v>602</v>
      </c>
      <c r="B15" s="611">
        <v>32</v>
      </c>
      <c r="C15" s="611">
        <v>43</v>
      </c>
      <c r="D15" s="611">
        <f t="shared" si="0"/>
        <v>-11</v>
      </c>
      <c r="E15" s="54">
        <v>18</v>
      </c>
      <c r="F15" s="54">
        <v>4</v>
      </c>
      <c r="G15" s="611"/>
      <c r="H15" s="611"/>
    </row>
    <row r="16" spans="1:8" ht="14.25">
      <c r="A16" s="463" t="s">
        <v>603</v>
      </c>
      <c r="B16" s="611">
        <v>39</v>
      </c>
      <c r="C16" s="611">
        <v>24</v>
      </c>
      <c r="D16" s="611">
        <f t="shared" si="0"/>
        <v>15</v>
      </c>
      <c r="E16" s="54">
        <v>27</v>
      </c>
      <c r="F16" s="54">
        <v>6</v>
      </c>
      <c r="G16" s="611"/>
      <c r="H16" s="611">
        <v>1</v>
      </c>
    </row>
    <row r="17" spans="1:8" ht="14.25">
      <c r="A17" s="463" t="s">
        <v>604</v>
      </c>
      <c r="B17" s="611">
        <v>16</v>
      </c>
      <c r="C17" s="611">
        <v>38</v>
      </c>
      <c r="D17" s="611">
        <f t="shared" si="0"/>
        <v>-22</v>
      </c>
      <c r="E17" s="54">
        <v>5</v>
      </c>
      <c r="F17" s="54">
        <v>4</v>
      </c>
      <c r="G17" s="611"/>
      <c r="H17" s="611"/>
    </row>
    <row r="18" spans="1:8" ht="14.25">
      <c r="A18" s="463" t="s">
        <v>605</v>
      </c>
      <c r="B18" s="611">
        <v>13</v>
      </c>
      <c r="C18" s="611">
        <v>24</v>
      </c>
      <c r="D18" s="611">
        <f t="shared" si="0"/>
        <v>-11</v>
      </c>
      <c r="E18" s="54">
        <v>11</v>
      </c>
      <c r="F18" s="54">
        <v>1</v>
      </c>
      <c r="G18" s="611"/>
      <c r="H18" s="611"/>
    </row>
    <row r="19" spans="1:8" ht="14.25">
      <c r="A19" s="463" t="s">
        <v>606</v>
      </c>
      <c r="B19" s="611">
        <v>13</v>
      </c>
      <c r="C19" s="611">
        <v>21</v>
      </c>
      <c r="D19" s="611">
        <f t="shared" si="0"/>
        <v>-8</v>
      </c>
      <c r="E19" s="54">
        <v>14</v>
      </c>
      <c r="F19" s="17"/>
      <c r="G19" s="611"/>
      <c r="H19" s="611"/>
    </row>
    <row r="20" spans="1:8" ht="14.25">
      <c r="A20" s="463" t="s">
        <v>607</v>
      </c>
      <c r="B20" s="611">
        <v>11</v>
      </c>
      <c r="C20" s="611">
        <v>14</v>
      </c>
      <c r="D20" s="611">
        <f t="shared" si="0"/>
        <v>-3</v>
      </c>
      <c r="E20" s="54">
        <v>6</v>
      </c>
      <c r="F20" s="17"/>
      <c r="G20" s="611"/>
      <c r="H20" s="611"/>
    </row>
    <row r="21" spans="1:8" ht="14.25">
      <c r="A21" s="463" t="s">
        <v>608</v>
      </c>
      <c r="B21" s="611">
        <v>20</v>
      </c>
      <c r="C21" s="611">
        <v>27</v>
      </c>
      <c r="D21" s="611">
        <f t="shared" si="0"/>
        <v>-7</v>
      </c>
      <c r="E21" s="54">
        <v>8</v>
      </c>
      <c r="F21" s="367">
        <v>1</v>
      </c>
      <c r="G21" s="611"/>
      <c r="H21" s="611"/>
    </row>
    <row r="22" spans="1:8" ht="14.25">
      <c r="A22" s="463" t="s">
        <v>609</v>
      </c>
      <c r="B22" s="611">
        <v>66</v>
      </c>
      <c r="C22" s="611">
        <v>49</v>
      </c>
      <c r="D22" s="611">
        <f t="shared" ref="D22:D56" si="1">B22-C22</f>
        <v>17</v>
      </c>
      <c r="E22" s="54">
        <v>36</v>
      </c>
      <c r="F22" s="54">
        <v>4</v>
      </c>
      <c r="G22" s="611"/>
      <c r="H22" s="611">
        <v>3</v>
      </c>
    </row>
    <row r="23" spans="1:8" ht="14.25">
      <c r="A23" s="463" t="s">
        <v>610</v>
      </c>
      <c r="B23" s="611">
        <v>40</v>
      </c>
      <c r="C23" s="611">
        <v>23</v>
      </c>
      <c r="D23" s="611">
        <f t="shared" si="1"/>
        <v>17</v>
      </c>
      <c r="E23" s="54">
        <v>23</v>
      </c>
      <c r="F23" s="54">
        <v>4</v>
      </c>
      <c r="G23" s="611"/>
      <c r="H23" s="611"/>
    </row>
    <row r="24" spans="1:8" ht="14.25">
      <c r="A24" s="463" t="s">
        <v>611</v>
      </c>
      <c r="B24" s="611">
        <v>80</v>
      </c>
      <c r="C24" s="611">
        <v>78</v>
      </c>
      <c r="D24" s="611">
        <f t="shared" si="1"/>
        <v>2</v>
      </c>
      <c r="E24" s="54">
        <v>53</v>
      </c>
      <c r="F24" s="54">
        <v>2</v>
      </c>
      <c r="G24" s="611"/>
      <c r="H24" s="611"/>
    </row>
    <row r="25" spans="1:8" ht="14.25">
      <c r="A25" s="463" t="s">
        <v>612</v>
      </c>
      <c r="B25" s="611">
        <v>20</v>
      </c>
      <c r="C25" s="611">
        <v>36</v>
      </c>
      <c r="D25" s="611">
        <f t="shared" si="1"/>
        <v>-16</v>
      </c>
      <c r="E25" s="54">
        <v>6</v>
      </c>
      <c r="G25" s="611"/>
      <c r="H25" s="611"/>
    </row>
    <row r="26" spans="1:8" ht="14.25">
      <c r="A26" s="463" t="s">
        <v>613</v>
      </c>
      <c r="B26" s="611">
        <v>27</v>
      </c>
      <c r="C26" s="611">
        <v>29</v>
      </c>
      <c r="D26" s="611">
        <f t="shared" si="1"/>
        <v>-2</v>
      </c>
      <c r="E26" s="54">
        <v>16</v>
      </c>
      <c r="F26" s="54">
        <v>1</v>
      </c>
      <c r="G26" s="611"/>
      <c r="H26" s="611"/>
    </row>
    <row r="27" spans="1:8" ht="14.25">
      <c r="A27" s="463" t="s">
        <v>614</v>
      </c>
      <c r="B27" s="611">
        <v>23</v>
      </c>
      <c r="C27" s="611">
        <v>41</v>
      </c>
      <c r="D27" s="611">
        <f t="shared" si="1"/>
        <v>-18</v>
      </c>
      <c r="E27" s="54">
        <v>12</v>
      </c>
      <c r="F27" s="54">
        <v>4</v>
      </c>
      <c r="G27" s="611"/>
      <c r="H27" s="611"/>
    </row>
    <row r="28" spans="1:8" ht="14.25">
      <c r="A28" s="463" t="s">
        <v>615</v>
      </c>
      <c r="B28" s="611">
        <v>43</v>
      </c>
      <c r="C28" s="611">
        <v>69</v>
      </c>
      <c r="D28" s="611">
        <f t="shared" si="1"/>
        <v>-26</v>
      </c>
      <c r="E28" s="54">
        <v>21</v>
      </c>
      <c r="F28" s="54">
        <v>3</v>
      </c>
      <c r="G28" s="611">
        <v>1</v>
      </c>
      <c r="H28" s="611">
        <v>2</v>
      </c>
    </row>
    <row r="29" spans="1:8" ht="14.25">
      <c r="A29" s="463" t="s">
        <v>616</v>
      </c>
      <c r="B29" s="611">
        <v>61</v>
      </c>
      <c r="C29" s="611">
        <v>68</v>
      </c>
      <c r="D29" s="611">
        <f t="shared" si="1"/>
        <v>-7</v>
      </c>
      <c r="E29" s="54">
        <v>32</v>
      </c>
      <c r="F29" s="54">
        <v>4</v>
      </c>
      <c r="G29" s="611"/>
      <c r="H29" s="611"/>
    </row>
    <row r="30" spans="1:8" ht="14.25">
      <c r="A30" s="463" t="s">
        <v>617</v>
      </c>
      <c r="B30" s="611">
        <v>25</v>
      </c>
      <c r="C30" s="611">
        <v>23</v>
      </c>
      <c r="D30" s="611">
        <f t="shared" si="1"/>
        <v>2</v>
      </c>
      <c r="E30" s="54">
        <v>12</v>
      </c>
      <c r="F30" s="54">
        <v>1</v>
      </c>
      <c r="G30" s="611"/>
      <c r="H30" s="611"/>
    </row>
    <row r="31" spans="1:8" ht="14.25">
      <c r="A31" s="463" t="s">
        <v>618</v>
      </c>
      <c r="B31" s="611">
        <v>40</v>
      </c>
      <c r="C31" s="611">
        <v>58</v>
      </c>
      <c r="D31" s="611">
        <f t="shared" si="1"/>
        <v>-18</v>
      </c>
      <c r="E31" s="54">
        <v>28</v>
      </c>
      <c r="F31" s="54">
        <v>3</v>
      </c>
      <c r="G31" s="611"/>
      <c r="H31" s="611"/>
    </row>
    <row r="32" spans="1:8" ht="14.25">
      <c r="A32" s="463" t="s">
        <v>619</v>
      </c>
      <c r="B32" s="611">
        <v>25</v>
      </c>
      <c r="C32" s="611">
        <v>29</v>
      </c>
      <c r="D32" s="611">
        <f t="shared" si="1"/>
        <v>-4</v>
      </c>
      <c r="E32" s="54">
        <v>21</v>
      </c>
      <c r="F32" s="54">
        <v>2</v>
      </c>
      <c r="G32" s="611"/>
      <c r="H32" s="611"/>
    </row>
    <row r="33" spans="1:8" ht="14.25">
      <c r="A33" s="463" t="s">
        <v>620</v>
      </c>
      <c r="B33" s="611">
        <v>14</v>
      </c>
      <c r="C33" s="611">
        <v>17</v>
      </c>
      <c r="D33" s="611">
        <f t="shared" si="1"/>
        <v>-3</v>
      </c>
      <c r="E33" s="54">
        <v>18</v>
      </c>
      <c r="F33" s="54">
        <v>2</v>
      </c>
      <c r="G33" s="611"/>
      <c r="H33" s="611"/>
    </row>
    <row r="34" spans="1:8" ht="14.25">
      <c r="A34" s="463" t="s">
        <v>621</v>
      </c>
      <c r="B34" s="611">
        <v>88</v>
      </c>
      <c r="C34" s="611">
        <v>59</v>
      </c>
      <c r="D34" s="611">
        <f t="shared" si="1"/>
        <v>29</v>
      </c>
      <c r="E34" s="54">
        <v>36</v>
      </c>
      <c r="F34" s="54">
        <v>3</v>
      </c>
      <c r="G34" s="611"/>
      <c r="H34" s="611"/>
    </row>
    <row r="35" spans="1:8" ht="14.25">
      <c r="A35" s="463" t="s">
        <v>622</v>
      </c>
      <c r="B35" s="611">
        <v>22</v>
      </c>
      <c r="C35" s="611">
        <v>33</v>
      </c>
      <c r="D35" s="611">
        <f t="shared" si="1"/>
        <v>-11</v>
      </c>
      <c r="E35" s="54">
        <v>12</v>
      </c>
      <c r="F35" s="54">
        <v>1</v>
      </c>
      <c r="G35" s="611"/>
      <c r="H35" s="611"/>
    </row>
    <row r="36" spans="1:8" ht="14.25">
      <c r="A36" s="463" t="s">
        <v>623</v>
      </c>
      <c r="B36" s="611">
        <v>15</v>
      </c>
      <c r="C36" s="611">
        <v>36</v>
      </c>
      <c r="D36" s="611">
        <f t="shared" si="1"/>
        <v>-21</v>
      </c>
      <c r="E36" s="54">
        <v>8</v>
      </c>
      <c r="F36" s="54">
        <v>1</v>
      </c>
      <c r="G36" s="611"/>
      <c r="H36" s="611"/>
    </row>
    <row r="37" spans="1:8" ht="14.25">
      <c r="A37" s="463" t="s">
        <v>624</v>
      </c>
      <c r="B37" s="611">
        <v>3</v>
      </c>
      <c r="C37" s="611">
        <v>15</v>
      </c>
      <c r="D37" s="611">
        <f t="shared" si="1"/>
        <v>-12</v>
      </c>
      <c r="F37" s="54">
        <v>1</v>
      </c>
      <c r="G37" s="611"/>
      <c r="H37" s="611"/>
    </row>
    <row r="38" spans="1:8" ht="14.25">
      <c r="A38" s="463" t="s">
        <v>625</v>
      </c>
      <c r="B38" s="611">
        <v>12</v>
      </c>
      <c r="C38" s="611">
        <v>25</v>
      </c>
      <c r="D38" s="611">
        <f t="shared" si="1"/>
        <v>-13</v>
      </c>
      <c r="E38" s="54">
        <v>4</v>
      </c>
      <c r="F38" s="54">
        <v>1</v>
      </c>
      <c r="G38" s="611">
        <v>1</v>
      </c>
      <c r="H38" s="611"/>
    </row>
    <row r="39" spans="1:8" ht="14.25">
      <c r="A39" s="463" t="s">
        <v>626</v>
      </c>
      <c r="B39" s="611">
        <v>7</v>
      </c>
      <c r="C39" s="611">
        <v>22</v>
      </c>
      <c r="D39" s="611">
        <f t="shared" si="1"/>
        <v>-15</v>
      </c>
      <c r="E39" s="54">
        <v>5</v>
      </c>
      <c r="G39" s="611"/>
      <c r="H39" s="611"/>
    </row>
    <row r="40" spans="1:8" ht="14.25">
      <c r="A40" s="463" t="s">
        <v>627</v>
      </c>
      <c r="B40" s="611">
        <v>15</v>
      </c>
      <c r="C40" s="611">
        <v>29</v>
      </c>
      <c r="D40" s="611">
        <f t="shared" si="1"/>
        <v>-14</v>
      </c>
      <c r="E40" s="54">
        <v>7</v>
      </c>
      <c r="F40" s="54">
        <v>3</v>
      </c>
      <c r="G40" s="611"/>
      <c r="H40" s="611"/>
    </row>
    <row r="41" spans="1:8" ht="14.25">
      <c r="A41" s="463" t="s">
        <v>628</v>
      </c>
      <c r="B41" s="611">
        <v>50</v>
      </c>
      <c r="C41" s="611">
        <v>76</v>
      </c>
      <c r="D41" s="611">
        <f t="shared" si="1"/>
        <v>-26</v>
      </c>
      <c r="E41" s="54">
        <v>30</v>
      </c>
      <c r="F41" s="54">
        <v>8</v>
      </c>
      <c r="G41" s="611"/>
      <c r="H41" s="611"/>
    </row>
    <row r="42" spans="1:8" ht="14.25">
      <c r="A42" s="463" t="s">
        <v>629</v>
      </c>
      <c r="B42" s="611">
        <v>13</v>
      </c>
      <c r="C42" s="611">
        <v>45</v>
      </c>
      <c r="D42" s="611">
        <f t="shared" si="1"/>
        <v>-32</v>
      </c>
      <c r="E42" s="54">
        <v>16</v>
      </c>
      <c r="G42" s="611"/>
      <c r="H42" s="611"/>
    </row>
    <row r="43" spans="1:8" ht="14.25">
      <c r="A43" s="463" t="s">
        <v>630</v>
      </c>
      <c r="B43" s="611">
        <v>28</v>
      </c>
      <c r="C43" s="611">
        <v>14</v>
      </c>
      <c r="D43" s="611">
        <f t="shared" si="1"/>
        <v>14</v>
      </c>
      <c r="E43" s="54">
        <v>16</v>
      </c>
      <c r="F43" s="54">
        <v>1</v>
      </c>
      <c r="G43" s="611"/>
      <c r="H43" s="611"/>
    </row>
    <row r="44" spans="1:8" ht="14.25">
      <c r="A44" s="463" t="s">
        <v>631</v>
      </c>
      <c r="B44" s="611">
        <v>41</v>
      </c>
      <c r="C44" s="611">
        <v>38</v>
      </c>
      <c r="D44" s="611">
        <f t="shared" si="1"/>
        <v>3</v>
      </c>
      <c r="E44" s="54">
        <v>13</v>
      </c>
      <c r="F44" s="54">
        <v>4</v>
      </c>
      <c r="G44" s="611"/>
      <c r="H44" s="611"/>
    </row>
    <row r="45" spans="1:8" ht="14.25">
      <c r="A45" s="463" t="s">
        <v>632</v>
      </c>
      <c r="B45" s="611">
        <v>11</v>
      </c>
      <c r="C45" s="611">
        <v>19</v>
      </c>
      <c r="D45" s="611">
        <f t="shared" si="1"/>
        <v>-8</v>
      </c>
      <c r="E45" s="54">
        <v>7</v>
      </c>
      <c r="G45" s="611"/>
      <c r="H45" s="611"/>
    </row>
    <row r="46" spans="1:8" ht="14.25">
      <c r="A46" s="463" t="s">
        <v>633</v>
      </c>
      <c r="B46" s="611">
        <v>52</v>
      </c>
      <c r="C46" s="611">
        <v>60</v>
      </c>
      <c r="D46" s="611">
        <f t="shared" si="1"/>
        <v>-8</v>
      </c>
      <c r="E46" s="54">
        <v>29</v>
      </c>
      <c r="F46" s="54">
        <v>7</v>
      </c>
      <c r="G46" s="611"/>
      <c r="H46" s="611"/>
    </row>
    <row r="47" spans="1:8" ht="14.25">
      <c r="A47" s="463" t="s">
        <v>634</v>
      </c>
      <c r="B47" s="611">
        <v>19</v>
      </c>
      <c r="C47" s="611">
        <v>23</v>
      </c>
      <c r="D47" s="611">
        <f t="shared" si="1"/>
        <v>-4</v>
      </c>
      <c r="E47" s="54">
        <v>11</v>
      </c>
      <c r="G47" s="611"/>
      <c r="H47" s="611"/>
    </row>
    <row r="48" spans="1:8" ht="14.25">
      <c r="A48" s="463" t="s">
        <v>635</v>
      </c>
      <c r="B48" s="611">
        <v>35</v>
      </c>
      <c r="C48" s="611">
        <v>44</v>
      </c>
      <c r="D48" s="611">
        <f t="shared" si="1"/>
        <v>-9</v>
      </c>
      <c r="E48" s="54">
        <v>21</v>
      </c>
      <c r="F48" s="54">
        <v>2</v>
      </c>
      <c r="G48" s="611">
        <v>1</v>
      </c>
      <c r="H48" s="611"/>
    </row>
    <row r="49" spans="1:8" ht="14.25">
      <c r="A49" s="463" t="s">
        <v>636</v>
      </c>
      <c r="B49" s="611">
        <v>56</v>
      </c>
      <c r="C49" s="611">
        <v>63</v>
      </c>
      <c r="D49" s="611">
        <f t="shared" si="1"/>
        <v>-7</v>
      </c>
      <c r="E49" s="54">
        <v>29</v>
      </c>
      <c r="F49" s="54">
        <v>5</v>
      </c>
      <c r="G49" s="611"/>
      <c r="H49" s="611"/>
    </row>
    <row r="50" spans="1:8" ht="14.25">
      <c r="A50" s="463" t="s">
        <v>637</v>
      </c>
      <c r="B50" s="611">
        <v>16</v>
      </c>
      <c r="C50" s="611">
        <v>21</v>
      </c>
      <c r="D50" s="611">
        <f t="shared" si="1"/>
        <v>-5</v>
      </c>
      <c r="E50" s="54">
        <v>6</v>
      </c>
      <c r="G50" s="611"/>
      <c r="H50" s="611"/>
    </row>
    <row r="51" spans="1:8" ht="14.25">
      <c r="A51" s="463" t="s">
        <v>638</v>
      </c>
      <c r="B51" s="611">
        <v>17</v>
      </c>
      <c r="C51" s="611">
        <v>11</v>
      </c>
      <c r="D51" s="611">
        <f t="shared" si="1"/>
        <v>6</v>
      </c>
      <c r="E51" s="54">
        <v>7</v>
      </c>
      <c r="F51" s="54">
        <v>1</v>
      </c>
      <c r="G51" s="611"/>
      <c r="H51" s="611">
        <v>1</v>
      </c>
    </row>
    <row r="52" spans="1:8" ht="14.25">
      <c r="A52" s="463" t="s">
        <v>639</v>
      </c>
      <c r="B52" s="611">
        <v>23</v>
      </c>
      <c r="C52" s="611">
        <v>33</v>
      </c>
      <c r="D52" s="611">
        <f t="shared" si="1"/>
        <v>-10</v>
      </c>
      <c r="E52" s="54">
        <v>8</v>
      </c>
      <c r="G52" s="611"/>
      <c r="H52" s="611"/>
    </row>
    <row r="53" spans="1:8" ht="14.25">
      <c r="A53" s="463" t="s">
        <v>640</v>
      </c>
      <c r="B53" s="611">
        <v>11</v>
      </c>
      <c r="C53" s="611">
        <v>13</v>
      </c>
      <c r="D53" s="611">
        <f t="shared" si="1"/>
        <v>-2</v>
      </c>
      <c r="E53" s="54">
        <v>9</v>
      </c>
      <c r="G53" s="611"/>
      <c r="H53" s="611"/>
    </row>
    <row r="54" spans="1:8" ht="14.25">
      <c r="A54" s="463" t="s">
        <v>641</v>
      </c>
      <c r="B54" s="611">
        <v>36</v>
      </c>
      <c r="C54" s="611">
        <v>32</v>
      </c>
      <c r="D54" s="611">
        <f t="shared" si="1"/>
        <v>4</v>
      </c>
      <c r="E54" s="54">
        <v>18</v>
      </c>
      <c r="F54" s="367">
        <v>2</v>
      </c>
      <c r="G54" s="611">
        <v>1</v>
      </c>
      <c r="H54" s="611"/>
    </row>
    <row r="55" spans="1:8" ht="14.25">
      <c r="A55" s="463" t="s">
        <v>642</v>
      </c>
      <c r="B55" s="611">
        <v>30</v>
      </c>
      <c r="C55" s="611">
        <v>32</v>
      </c>
      <c r="D55" s="611">
        <f t="shared" si="1"/>
        <v>-2</v>
      </c>
      <c r="E55" s="54">
        <v>15</v>
      </c>
      <c r="F55" s="54">
        <v>1</v>
      </c>
      <c r="G55" s="611"/>
      <c r="H55" s="367"/>
    </row>
    <row r="56" spans="1:8" ht="14.25">
      <c r="A56" s="463" t="s">
        <v>643</v>
      </c>
      <c r="B56" s="611">
        <v>48</v>
      </c>
      <c r="C56" s="611">
        <v>43</v>
      </c>
      <c r="D56" s="611">
        <f t="shared" si="1"/>
        <v>5</v>
      </c>
      <c r="E56" s="54">
        <v>39</v>
      </c>
      <c r="F56" s="54">
        <v>8</v>
      </c>
      <c r="G56" s="611">
        <v>1</v>
      </c>
      <c r="H56" s="17"/>
    </row>
    <row r="57" spans="1:8" ht="14.25">
      <c r="A57" s="463" t="s">
        <v>644</v>
      </c>
      <c r="B57" s="611">
        <v>8</v>
      </c>
      <c r="C57" s="611">
        <v>44</v>
      </c>
      <c r="D57" s="611">
        <f t="shared" ref="D57:D68" si="2">B57-C57</f>
        <v>-36</v>
      </c>
      <c r="E57" s="54">
        <v>9</v>
      </c>
      <c r="F57" s="54">
        <v>2</v>
      </c>
      <c r="G57" s="17"/>
      <c r="H57" s="17"/>
    </row>
    <row r="58" spans="1:8" ht="14.25">
      <c r="A58" s="463" t="s">
        <v>645</v>
      </c>
      <c r="B58" s="611">
        <v>15</v>
      </c>
      <c r="C58" s="611">
        <v>23</v>
      </c>
      <c r="D58" s="611">
        <f t="shared" si="2"/>
        <v>-8</v>
      </c>
      <c r="E58" s="54">
        <v>8</v>
      </c>
      <c r="F58" s="54">
        <v>1</v>
      </c>
      <c r="G58" s="17"/>
      <c r="H58" s="17"/>
    </row>
    <row r="59" spans="1:8" ht="14.25">
      <c r="A59" s="463" t="s">
        <v>646</v>
      </c>
      <c r="B59" s="611">
        <v>5</v>
      </c>
      <c r="C59" s="611">
        <v>9</v>
      </c>
      <c r="D59" s="611">
        <f t="shared" si="2"/>
        <v>-4</v>
      </c>
      <c r="E59" s="54">
        <v>3</v>
      </c>
      <c r="G59" s="17"/>
      <c r="H59" s="17"/>
    </row>
    <row r="60" spans="1:8" ht="14.25">
      <c r="A60" s="463" t="s">
        <v>647</v>
      </c>
      <c r="B60" s="611">
        <v>29</v>
      </c>
      <c r="C60" s="611">
        <v>48</v>
      </c>
      <c r="D60" s="611">
        <f t="shared" si="2"/>
        <v>-19</v>
      </c>
      <c r="E60" s="54">
        <v>13</v>
      </c>
      <c r="F60" s="54">
        <v>2</v>
      </c>
      <c r="G60" s="17"/>
      <c r="H60" s="17"/>
    </row>
    <row r="61" spans="1:8" ht="14.25">
      <c r="A61" s="463" t="s">
        <v>648</v>
      </c>
      <c r="B61" s="611">
        <v>20</v>
      </c>
      <c r="C61" s="611">
        <v>35</v>
      </c>
      <c r="D61" s="611">
        <f t="shared" si="2"/>
        <v>-15</v>
      </c>
      <c r="E61" s="54">
        <v>17</v>
      </c>
      <c r="F61" s="54">
        <v>3</v>
      </c>
      <c r="G61" s="17"/>
      <c r="H61" s="17"/>
    </row>
    <row r="62" spans="1:8" ht="14.25">
      <c r="A62" s="463" t="s">
        <v>649</v>
      </c>
      <c r="B62" s="611">
        <v>27</v>
      </c>
      <c r="C62" s="611">
        <v>47</v>
      </c>
      <c r="D62" s="611">
        <f t="shared" si="2"/>
        <v>-20</v>
      </c>
      <c r="E62" s="54">
        <v>13</v>
      </c>
      <c r="F62" s="54">
        <v>4</v>
      </c>
      <c r="G62" s="17"/>
      <c r="H62" s="17"/>
    </row>
    <row r="63" spans="1:8" ht="14.25">
      <c r="A63" s="463" t="s">
        <v>650</v>
      </c>
      <c r="B63" s="611">
        <v>50</v>
      </c>
      <c r="C63" s="611">
        <v>85</v>
      </c>
      <c r="D63" s="611">
        <f t="shared" si="2"/>
        <v>-35</v>
      </c>
      <c r="E63" s="54">
        <v>23</v>
      </c>
      <c r="F63" s="54">
        <v>4</v>
      </c>
      <c r="G63" s="17"/>
      <c r="H63" s="367"/>
    </row>
    <row r="64" spans="1:8" ht="14.25">
      <c r="A64" s="463" t="s">
        <v>651</v>
      </c>
      <c r="B64" s="611">
        <v>42</v>
      </c>
      <c r="C64" s="611">
        <v>65</v>
      </c>
      <c r="D64" s="611">
        <f t="shared" si="2"/>
        <v>-23</v>
      </c>
      <c r="E64" s="54">
        <v>34</v>
      </c>
      <c r="F64" s="54">
        <v>4</v>
      </c>
      <c r="G64" s="17"/>
      <c r="H64" s="611">
        <v>1</v>
      </c>
    </row>
    <row r="65" spans="1:8" ht="14.25">
      <c r="A65" s="463" t="s">
        <v>652</v>
      </c>
      <c r="B65" s="611">
        <v>73</v>
      </c>
      <c r="C65" s="611">
        <v>65</v>
      </c>
      <c r="D65" s="611">
        <f t="shared" si="2"/>
        <v>8</v>
      </c>
      <c r="E65" s="54">
        <v>41</v>
      </c>
      <c r="F65" s="54">
        <v>9</v>
      </c>
      <c r="G65" s="17"/>
      <c r="H65" s="611">
        <v>1</v>
      </c>
    </row>
    <row r="66" spans="1:8" ht="14.25">
      <c r="A66" s="463" t="s">
        <v>653</v>
      </c>
      <c r="B66" s="611">
        <v>26</v>
      </c>
      <c r="C66" s="611">
        <v>35</v>
      </c>
      <c r="D66" s="611">
        <f t="shared" si="2"/>
        <v>-9</v>
      </c>
      <c r="E66" s="54"/>
      <c r="F66" s="54">
        <v>3</v>
      </c>
      <c r="G66" s="17"/>
      <c r="H66" s="611"/>
    </row>
    <row r="67" spans="1:8" ht="14.25">
      <c r="A67" s="463" t="s">
        <v>654</v>
      </c>
      <c r="B67" s="611">
        <v>17</v>
      </c>
      <c r="C67" s="611">
        <v>26</v>
      </c>
      <c r="D67" s="611">
        <f t="shared" si="2"/>
        <v>-9</v>
      </c>
      <c r="E67" s="54">
        <v>3</v>
      </c>
      <c r="F67" s="54">
        <v>1</v>
      </c>
      <c r="G67" s="17"/>
      <c r="H67" s="611"/>
    </row>
    <row r="68" spans="1:8" ht="14.65" thickBot="1">
      <c r="A68" s="463" t="s">
        <v>655</v>
      </c>
      <c r="B68" s="611">
        <v>35</v>
      </c>
      <c r="C68" s="611">
        <v>39</v>
      </c>
      <c r="D68" s="611">
        <f t="shared" si="2"/>
        <v>-4</v>
      </c>
      <c r="E68" s="54">
        <v>12</v>
      </c>
      <c r="F68" s="367"/>
      <c r="G68" s="17"/>
      <c r="H68" s="611">
        <v>2</v>
      </c>
    </row>
    <row r="69" spans="1:8" ht="13.15" thickTop="1">
      <c r="A69" s="465"/>
      <c r="B69" s="465"/>
      <c r="C69" s="465"/>
      <c r="D69" s="465"/>
      <c r="E69" s="465"/>
      <c r="F69" s="465"/>
      <c r="G69" s="465"/>
      <c r="H69" s="465"/>
    </row>
    <row r="70" spans="1:8" ht="12.75" customHeight="1">
      <c r="A70" s="685" t="s">
        <v>656</v>
      </c>
      <c r="B70" s="685"/>
      <c r="C70" s="685"/>
      <c r="D70" s="685"/>
      <c r="E70" s="685"/>
      <c r="F70" s="685"/>
      <c r="G70" s="685"/>
      <c r="H70" s="685"/>
    </row>
    <row r="71" spans="1:8">
      <c r="A71" s="692" t="s">
        <v>657</v>
      </c>
      <c r="B71" s="692"/>
      <c r="C71" s="692"/>
      <c r="D71" s="692"/>
      <c r="E71" s="692"/>
      <c r="F71" s="692"/>
      <c r="G71" s="692"/>
      <c r="H71" s="692"/>
    </row>
    <row r="72" spans="1:8" ht="12.75" customHeight="1">
      <c r="A72" s="685" t="s">
        <v>789</v>
      </c>
      <c r="B72" s="685"/>
      <c r="C72" s="685"/>
      <c r="D72" s="685"/>
      <c r="E72" s="685"/>
      <c r="F72" s="685"/>
      <c r="G72" s="685"/>
      <c r="H72" s="685"/>
    </row>
    <row r="73" spans="1:8" ht="12.75" customHeight="1">
      <c r="A73" s="685"/>
      <c r="B73" s="685"/>
      <c r="C73" s="685"/>
      <c r="D73" s="685"/>
      <c r="E73" s="685"/>
      <c r="F73" s="685"/>
      <c r="G73" s="685"/>
      <c r="H73" s="685"/>
    </row>
    <row r="74" spans="1:8">
      <c r="A74" s="674"/>
      <c r="B74" s="674"/>
      <c r="C74" s="674"/>
      <c r="D74" s="674"/>
      <c r="E74" s="674"/>
      <c r="F74" s="674"/>
      <c r="G74" s="674"/>
    </row>
    <row r="75" spans="1:8" ht="13.15">
      <c r="A75" s="467" t="s">
        <v>658</v>
      </c>
      <c r="B75" s="467"/>
      <c r="C75" s="467"/>
      <c r="D75" s="467"/>
      <c r="E75" s="467"/>
    </row>
    <row r="76" spans="1:8" ht="13.9">
      <c r="A76" s="468"/>
      <c r="B76" s="468"/>
      <c r="C76" s="468"/>
      <c r="D76" s="468"/>
      <c r="E76" s="468"/>
    </row>
    <row r="77" spans="1:8" ht="13.15" thickBot="1">
      <c r="A77" s="469"/>
      <c r="B77" s="470"/>
      <c r="C77" s="470"/>
      <c r="D77" s="470"/>
      <c r="E77" s="471" t="s">
        <v>70</v>
      </c>
    </row>
    <row r="78" spans="1:8" ht="13.15" thickBot="1">
      <c r="A78" s="686" t="s">
        <v>588</v>
      </c>
      <c r="B78" s="688" t="s">
        <v>16</v>
      </c>
      <c r="C78" s="690" t="s">
        <v>23</v>
      </c>
      <c r="D78" s="691"/>
      <c r="E78" s="691"/>
    </row>
    <row r="79" spans="1:8">
      <c r="A79" s="687"/>
      <c r="B79" s="689"/>
      <c r="C79" s="472" t="s">
        <v>659</v>
      </c>
      <c r="D79" s="473" t="s">
        <v>660</v>
      </c>
      <c r="E79" s="474" t="s">
        <v>26</v>
      </c>
    </row>
    <row r="80" spans="1:8">
      <c r="A80" s="462" t="s">
        <v>593</v>
      </c>
      <c r="B80" s="473">
        <v>322724</v>
      </c>
      <c r="C80" s="473">
        <v>50905</v>
      </c>
      <c r="D80" s="473">
        <v>199597</v>
      </c>
      <c r="E80" s="474">
        <v>72222</v>
      </c>
    </row>
    <row r="81" spans="1:5">
      <c r="A81" s="463" t="s">
        <v>594</v>
      </c>
      <c r="B81" s="470">
        <v>94326</v>
      </c>
      <c r="C81" s="470">
        <v>13783</v>
      </c>
      <c r="D81" s="470">
        <v>58474</v>
      </c>
      <c r="E81" s="470">
        <v>22069</v>
      </c>
    </row>
    <row r="82" spans="1:5">
      <c r="A82" s="463" t="s">
        <v>595</v>
      </c>
      <c r="B82" s="475">
        <v>12101</v>
      </c>
      <c r="C82" s="475">
        <v>1927</v>
      </c>
      <c r="D82" s="475">
        <v>7504</v>
      </c>
      <c r="E82" s="475">
        <v>2670</v>
      </c>
    </row>
    <row r="83" spans="1:5">
      <c r="A83" s="463" t="s">
        <v>596</v>
      </c>
      <c r="B83" s="475">
        <v>11077</v>
      </c>
      <c r="C83" s="475">
        <v>1702</v>
      </c>
      <c r="D83" s="475">
        <v>6753</v>
      </c>
      <c r="E83" s="475">
        <v>2622</v>
      </c>
    </row>
    <row r="84" spans="1:5">
      <c r="A84" s="463" t="s">
        <v>597</v>
      </c>
      <c r="B84" s="476">
        <v>12288</v>
      </c>
      <c r="C84" s="476">
        <v>2673</v>
      </c>
      <c r="D84" s="476">
        <v>7399</v>
      </c>
      <c r="E84" s="476">
        <v>2216</v>
      </c>
    </row>
    <row r="85" spans="1:5">
      <c r="A85" s="463" t="s">
        <v>598</v>
      </c>
      <c r="B85" s="476">
        <v>4403</v>
      </c>
      <c r="C85" s="476">
        <v>629</v>
      </c>
      <c r="D85" s="476">
        <v>2822</v>
      </c>
      <c r="E85" s="476">
        <v>952</v>
      </c>
    </row>
    <row r="86" spans="1:5">
      <c r="A86" s="463" t="s">
        <v>599</v>
      </c>
      <c r="B86" s="475">
        <v>2840</v>
      </c>
      <c r="C86" s="475">
        <v>284</v>
      </c>
      <c r="D86" s="475">
        <v>1754</v>
      </c>
      <c r="E86" s="475">
        <v>802</v>
      </c>
    </row>
    <row r="87" spans="1:5">
      <c r="A87" s="463" t="s">
        <v>600</v>
      </c>
      <c r="B87" s="475">
        <v>3490</v>
      </c>
      <c r="C87" s="475">
        <v>695</v>
      </c>
      <c r="D87" s="475">
        <v>2152</v>
      </c>
      <c r="E87" s="475">
        <v>643</v>
      </c>
    </row>
    <row r="88" spans="1:5">
      <c r="A88" s="463" t="s">
        <v>601</v>
      </c>
      <c r="B88" s="475">
        <v>1728</v>
      </c>
      <c r="C88" s="475">
        <v>315</v>
      </c>
      <c r="D88" s="475">
        <v>991</v>
      </c>
      <c r="E88" s="475">
        <v>422</v>
      </c>
    </row>
    <row r="89" spans="1:5">
      <c r="A89" s="463" t="s">
        <v>602</v>
      </c>
      <c r="B89" s="475">
        <v>4167</v>
      </c>
      <c r="C89" s="475">
        <v>680</v>
      </c>
      <c r="D89" s="475">
        <v>2686</v>
      </c>
      <c r="E89" s="475">
        <v>801</v>
      </c>
    </row>
    <row r="90" spans="1:5">
      <c r="A90" s="463" t="s">
        <v>603</v>
      </c>
      <c r="B90" s="475">
        <v>3131</v>
      </c>
      <c r="C90" s="475">
        <v>630</v>
      </c>
      <c r="D90" s="475">
        <v>1986</v>
      </c>
      <c r="E90" s="475">
        <v>515</v>
      </c>
    </row>
    <row r="91" spans="1:5">
      <c r="A91" s="463" t="s">
        <v>604</v>
      </c>
      <c r="B91" s="475">
        <v>2589</v>
      </c>
      <c r="C91" s="475">
        <v>303</v>
      </c>
      <c r="D91" s="475">
        <v>1542</v>
      </c>
      <c r="E91" s="475">
        <v>744</v>
      </c>
    </row>
    <row r="92" spans="1:5">
      <c r="A92" s="463" t="s">
        <v>605</v>
      </c>
      <c r="B92" s="476">
        <v>2225</v>
      </c>
      <c r="C92" s="476">
        <v>337</v>
      </c>
      <c r="D92" s="476">
        <v>1381</v>
      </c>
      <c r="E92" s="476">
        <v>507</v>
      </c>
    </row>
    <row r="93" spans="1:5">
      <c r="A93" s="463" t="s">
        <v>606</v>
      </c>
      <c r="B93" s="475">
        <v>1340</v>
      </c>
      <c r="C93" s="475">
        <v>136</v>
      </c>
      <c r="D93" s="475">
        <v>775</v>
      </c>
      <c r="E93" s="475">
        <v>429</v>
      </c>
    </row>
    <row r="94" spans="1:5">
      <c r="A94" s="463" t="s">
        <v>607</v>
      </c>
      <c r="B94" s="475">
        <v>1198</v>
      </c>
      <c r="C94" s="475">
        <v>200</v>
      </c>
      <c r="D94" s="475">
        <v>727</v>
      </c>
      <c r="E94" s="475">
        <v>271</v>
      </c>
    </row>
    <row r="95" spans="1:5">
      <c r="A95" s="463" t="s">
        <v>608</v>
      </c>
      <c r="B95" s="475">
        <v>1886</v>
      </c>
      <c r="C95" s="475">
        <v>268</v>
      </c>
      <c r="D95" s="475">
        <v>1107</v>
      </c>
      <c r="E95" s="475">
        <v>511</v>
      </c>
    </row>
    <row r="96" spans="1:5">
      <c r="A96" s="463" t="s">
        <v>609</v>
      </c>
      <c r="B96" s="475">
        <v>5865</v>
      </c>
      <c r="C96" s="475">
        <v>1220</v>
      </c>
      <c r="D96" s="475">
        <v>3848</v>
      </c>
      <c r="E96" s="475">
        <v>797</v>
      </c>
    </row>
    <row r="97" spans="1:5">
      <c r="A97" s="463" t="s">
        <v>610</v>
      </c>
      <c r="B97" s="475">
        <v>3409</v>
      </c>
      <c r="C97" s="475">
        <v>667</v>
      </c>
      <c r="D97" s="475">
        <v>2197</v>
      </c>
      <c r="E97" s="475">
        <v>545</v>
      </c>
    </row>
    <row r="98" spans="1:5">
      <c r="A98" s="463" t="s">
        <v>611</v>
      </c>
      <c r="B98" s="475">
        <v>7645</v>
      </c>
      <c r="C98" s="475">
        <v>1269</v>
      </c>
      <c r="D98" s="475">
        <v>4805</v>
      </c>
      <c r="E98" s="475">
        <v>1571</v>
      </c>
    </row>
    <row r="99" spans="1:5">
      <c r="A99" s="463" t="s">
        <v>612</v>
      </c>
      <c r="B99" s="475">
        <v>2452</v>
      </c>
      <c r="C99" s="475">
        <v>389</v>
      </c>
      <c r="D99" s="475">
        <v>1533</v>
      </c>
      <c r="E99" s="475">
        <v>530</v>
      </c>
    </row>
    <row r="100" spans="1:5">
      <c r="A100" s="463" t="s">
        <v>613</v>
      </c>
      <c r="B100" s="476">
        <v>2378</v>
      </c>
      <c r="C100" s="476">
        <v>397</v>
      </c>
      <c r="D100" s="476">
        <v>1418</v>
      </c>
      <c r="E100" s="476">
        <v>563</v>
      </c>
    </row>
    <row r="101" spans="1:5">
      <c r="A101" s="463" t="s">
        <v>614</v>
      </c>
      <c r="B101" s="476">
        <v>3259</v>
      </c>
      <c r="C101" s="476">
        <v>506</v>
      </c>
      <c r="D101" s="476">
        <v>2016</v>
      </c>
      <c r="E101" s="476">
        <v>737</v>
      </c>
    </row>
    <row r="102" spans="1:5">
      <c r="A102" s="463" t="s">
        <v>615</v>
      </c>
      <c r="B102" s="475">
        <v>5294</v>
      </c>
      <c r="C102" s="475">
        <v>894</v>
      </c>
      <c r="D102" s="475">
        <v>3289</v>
      </c>
      <c r="E102" s="475">
        <v>1111</v>
      </c>
    </row>
    <row r="103" spans="1:5">
      <c r="A103" s="463" t="s">
        <v>616</v>
      </c>
      <c r="B103" s="475">
        <v>6086</v>
      </c>
      <c r="C103" s="475">
        <v>1023</v>
      </c>
      <c r="D103" s="475">
        <v>3837</v>
      </c>
      <c r="E103" s="475">
        <v>1226</v>
      </c>
    </row>
    <row r="104" spans="1:5">
      <c r="A104" s="463" t="s">
        <v>617</v>
      </c>
      <c r="B104" s="475">
        <v>2823</v>
      </c>
      <c r="C104" s="475">
        <v>440</v>
      </c>
      <c r="D104" s="475">
        <v>1790</v>
      </c>
      <c r="E104" s="475">
        <v>593</v>
      </c>
    </row>
    <row r="105" spans="1:5">
      <c r="A105" s="463" t="s">
        <v>618</v>
      </c>
      <c r="B105" s="475">
        <v>5173</v>
      </c>
      <c r="C105" s="475">
        <v>877</v>
      </c>
      <c r="D105" s="475">
        <v>3364</v>
      </c>
      <c r="E105" s="475">
        <v>932</v>
      </c>
    </row>
    <row r="106" spans="1:5">
      <c r="A106" s="463" t="s">
        <v>619</v>
      </c>
      <c r="B106" s="475">
        <v>3213</v>
      </c>
      <c r="C106" s="475">
        <v>421</v>
      </c>
      <c r="D106" s="475">
        <v>2076</v>
      </c>
      <c r="E106" s="475">
        <v>716</v>
      </c>
    </row>
    <row r="107" spans="1:5">
      <c r="A107" s="463" t="s">
        <v>620</v>
      </c>
      <c r="B107" s="475">
        <v>2030</v>
      </c>
      <c r="C107" s="475">
        <v>285</v>
      </c>
      <c r="D107" s="475">
        <v>1244</v>
      </c>
      <c r="E107" s="475">
        <v>501</v>
      </c>
    </row>
    <row r="108" spans="1:5">
      <c r="A108" s="463" t="s">
        <v>621</v>
      </c>
      <c r="B108" s="476">
        <v>8224</v>
      </c>
      <c r="C108" s="476">
        <v>1585</v>
      </c>
      <c r="D108" s="476">
        <v>4997</v>
      </c>
      <c r="E108" s="476">
        <v>1642</v>
      </c>
    </row>
    <row r="109" spans="1:5">
      <c r="A109" s="463" t="s">
        <v>622</v>
      </c>
      <c r="B109" s="475">
        <v>2496</v>
      </c>
      <c r="C109" s="475">
        <v>418</v>
      </c>
      <c r="D109" s="475">
        <v>1473</v>
      </c>
      <c r="E109" s="475">
        <v>605</v>
      </c>
    </row>
    <row r="110" spans="1:5">
      <c r="A110" s="463" t="s">
        <v>623</v>
      </c>
      <c r="B110" s="475">
        <v>2326</v>
      </c>
      <c r="C110" s="475">
        <v>309</v>
      </c>
      <c r="D110" s="475">
        <v>1357</v>
      </c>
      <c r="E110" s="475">
        <v>660</v>
      </c>
    </row>
    <row r="111" spans="1:5">
      <c r="A111" s="463" t="s">
        <v>624</v>
      </c>
      <c r="B111" s="475">
        <v>951</v>
      </c>
      <c r="C111" s="475">
        <v>122</v>
      </c>
      <c r="D111" s="475">
        <v>514</v>
      </c>
      <c r="E111" s="475">
        <v>315</v>
      </c>
    </row>
    <row r="112" spans="1:5">
      <c r="A112" s="463" t="s">
        <v>625</v>
      </c>
      <c r="B112" s="475">
        <v>1151</v>
      </c>
      <c r="C112" s="475">
        <v>147</v>
      </c>
      <c r="D112" s="475">
        <v>681</v>
      </c>
      <c r="E112" s="475">
        <v>323</v>
      </c>
    </row>
    <row r="113" spans="1:5">
      <c r="A113" s="463" t="s">
        <v>626</v>
      </c>
      <c r="B113" s="475">
        <v>1251</v>
      </c>
      <c r="C113" s="475">
        <v>188</v>
      </c>
      <c r="D113" s="475">
        <v>700</v>
      </c>
      <c r="E113" s="475">
        <v>363</v>
      </c>
    </row>
    <row r="114" spans="1:5">
      <c r="A114" s="463" t="s">
        <v>627</v>
      </c>
      <c r="B114" s="475">
        <v>2287</v>
      </c>
      <c r="C114" s="475">
        <v>271</v>
      </c>
      <c r="D114" s="475">
        <v>1410</v>
      </c>
      <c r="E114" s="475">
        <v>606</v>
      </c>
    </row>
    <row r="115" spans="1:5">
      <c r="A115" s="463" t="s">
        <v>628</v>
      </c>
      <c r="B115" s="475">
        <v>5320</v>
      </c>
      <c r="C115" s="475">
        <v>877</v>
      </c>
      <c r="D115" s="475">
        <v>3255</v>
      </c>
      <c r="E115" s="475">
        <v>1188</v>
      </c>
    </row>
    <row r="116" spans="1:5">
      <c r="A116" s="463" t="s">
        <v>629</v>
      </c>
      <c r="B116" s="476">
        <v>2655</v>
      </c>
      <c r="C116" s="476">
        <v>311</v>
      </c>
      <c r="D116" s="476">
        <v>1591</v>
      </c>
      <c r="E116" s="476">
        <v>753</v>
      </c>
    </row>
    <row r="117" spans="1:5">
      <c r="A117" s="463" t="s">
        <v>630</v>
      </c>
      <c r="B117" s="476">
        <v>2537</v>
      </c>
      <c r="C117" s="476">
        <v>454</v>
      </c>
      <c r="D117" s="476">
        <v>1633</v>
      </c>
      <c r="E117" s="476">
        <v>450</v>
      </c>
    </row>
    <row r="118" spans="1:5">
      <c r="A118" s="463" t="s">
        <v>631</v>
      </c>
      <c r="B118" s="475">
        <v>3614</v>
      </c>
      <c r="C118" s="475">
        <v>640</v>
      </c>
      <c r="D118" s="475">
        <v>2295</v>
      </c>
      <c r="E118" s="475">
        <v>679</v>
      </c>
    </row>
    <row r="119" spans="1:5">
      <c r="A119" s="463" t="s">
        <v>632</v>
      </c>
      <c r="B119" s="475">
        <v>1426</v>
      </c>
      <c r="C119" s="475">
        <v>190</v>
      </c>
      <c r="D119" s="475">
        <v>861</v>
      </c>
      <c r="E119" s="475">
        <v>375</v>
      </c>
    </row>
    <row r="120" spans="1:5">
      <c r="A120" s="463" t="s">
        <v>633</v>
      </c>
      <c r="B120" s="475">
        <v>6330</v>
      </c>
      <c r="C120" s="475">
        <v>956</v>
      </c>
      <c r="D120" s="475">
        <v>3911</v>
      </c>
      <c r="E120" s="475">
        <v>1463</v>
      </c>
    </row>
    <row r="121" spans="1:5">
      <c r="A121" s="463" t="s">
        <v>634</v>
      </c>
      <c r="B121" s="475">
        <v>2687</v>
      </c>
      <c r="C121" s="475">
        <v>441</v>
      </c>
      <c r="D121" s="475">
        <v>1728</v>
      </c>
      <c r="E121" s="475">
        <v>518</v>
      </c>
    </row>
    <row r="122" spans="1:5">
      <c r="A122" s="463" t="s">
        <v>635</v>
      </c>
      <c r="B122" s="475">
        <v>4671</v>
      </c>
      <c r="C122" s="475">
        <v>763</v>
      </c>
      <c r="D122" s="475">
        <v>2896</v>
      </c>
      <c r="E122" s="475">
        <v>1012</v>
      </c>
    </row>
    <row r="123" spans="1:5">
      <c r="A123" s="463" t="s">
        <v>636</v>
      </c>
      <c r="B123" s="475">
        <v>6124</v>
      </c>
      <c r="C123" s="475">
        <v>1039</v>
      </c>
      <c r="D123" s="475">
        <v>3825</v>
      </c>
      <c r="E123" s="475">
        <v>1260</v>
      </c>
    </row>
    <row r="124" spans="1:5">
      <c r="A124" s="463" t="s">
        <v>637</v>
      </c>
      <c r="B124" s="475">
        <v>1779</v>
      </c>
      <c r="C124" s="475">
        <v>306</v>
      </c>
      <c r="D124" s="475">
        <v>1142</v>
      </c>
      <c r="E124" s="475">
        <v>331</v>
      </c>
    </row>
    <row r="125" spans="1:5">
      <c r="A125" s="463" t="s">
        <v>638</v>
      </c>
      <c r="B125" s="476">
        <v>1281</v>
      </c>
      <c r="C125" s="476">
        <v>218</v>
      </c>
      <c r="D125" s="476">
        <v>750</v>
      </c>
      <c r="E125" s="476">
        <v>313</v>
      </c>
    </row>
    <row r="126" spans="1:5">
      <c r="A126" s="463" t="s">
        <v>639</v>
      </c>
      <c r="B126" s="475">
        <v>2652</v>
      </c>
      <c r="C126" s="475">
        <v>343</v>
      </c>
      <c r="D126" s="475">
        <v>1595</v>
      </c>
      <c r="E126" s="475">
        <v>714</v>
      </c>
    </row>
    <row r="127" spans="1:5">
      <c r="A127" s="463" t="s">
        <v>640</v>
      </c>
      <c r="B127" s="475">
        <v>1317</v>
      </c>
      <c r="C127" s="475">
        <v>193</v>
      </c>
      <c r="D127" s="475">
        <v>744</v>
      </c>
      <c r="E127" s="475">
        <v>380</v>
      </c>
    </row>
    <row r="128" spans="1:5">
      <c r="A128" s="463" t="s">
        <v>641</v>
      </c>
      <c r="B128" s="475">
        <v>3460</v>
      </c>
      <c r="C128" s="475">
        <v>645</v>
      </c>
      <c r="D128" s="475">
        <v>2169</v>
      </c>
      <c r="E128" s="475">
        <v>646</v>
      </c>
    </row>
    <row r="129" spans="1:5">
      <c r="A129" s="463" t="s">
        <v>642</v>
      </c>
      <c r="B129" s="476">
        <v>2830</v>
      </c>
      <c r="C129" s="476">
        <v>441</v>
      </c>
      <c r="D129" s="476">
        <v>1698</v>
      </c>
      <c r="E129" s="476">
        <v>691</v>
      </c>
    </row>
    <row r="130" spans="1:5">
      <c r="A130" s="463" t="s">
        <v>643</v>
      </c>
      <c r="B130" s="476">
        <v>4825</v>
      </c>
      <c r="C130" s="476">
        <v>905</v>
      </c>
      <c r="D130" s="476">
        <v>3061</v>
      </c>
      <c r="E130" s="476">
        <v>859</v>
      </c>
    </row>
    <row r="131" spans="1:5">
      <c r="A131" s="463" t="s">
        <v>644</v>
      </c>
      <c r="B131" s="475">
        <v>2167</v>
      </c>
      <c r="C131" s="475">
        <v>280</v>
      </c>
      <c r="D131" s="475">
        <v>1271</v>
      </c>
      <c r="E131" s="475">
        <v>616</v>
      </c>
    </row>
    <row r="132" spans="1:5">
      <c r="A132" s="463" t="s">
        <v>645</v>
      </c>
      <c r="B132" s="475">
        <v>2418</v>
      </c>
      <c r="C132" s="475">
        <v>317</v>
      </c>
      <c r="D132" s="475">
        <v>1474</v>
      </c>
      <c r="E132" s="475">
        <v>627</v>
      </c>
    </row>
    <row r="133" spans="1:5">
      <c r="A133" s="463" t="s">
        <v>646</v>
      </c>
      <c r="B133" s="475">
        <v>869</v>
      </c>
      <c r="C133" s="475">
        <v>114</v>
      </c>
      <c r="D133" s="475">
        <v>501</v>
      </c>
      <c r="E133" s="475">
        <v>254</v>
      </c>
    </row>
    <row r="134" spans="1:5">
      <c r="A134" s="463" t="s">
        <v>647</v>
      </c>
      <c r="B134" s="475">
        <v>3373</v>
      </c>
      <c r="C134" s="475">
        <v>388</v>
      </c>
      <c r="D134" s="475">
        <v>2042</v>
      </c>
      <c r="E134" s="475">
        <v>943</v>
      </c>
    </row>
    <row r="135" spans="1:5">
      <c r="A135" s="463" t="s">
        <v>648</v>
      </c>
      <c r="B135" s="475">
        <v>3482</v>
      </c>
      <c r="C135" s="475">
        <v>450</v>
      </c>
      <c r="D135" s="475">
        <v>2126</v>
      </c>
      <c r="E135" s="475">
        <v>906</v>
      </c>
    </row>
    <row r="136" spans="1:5">
      <c r="A136" s="463" t="s">
        <v>649</v>
      </c>
      <c r="B136" s="476">
        <v>3077</v>
      </c>
      <c r="C136" s="476">
        <v>373</v>
      </c>
      <c r="D136" s="476">
        <v>1790</v>
      </c>
      <c r="E136" s="476">
        <v>914</v>
      </c>
    </row>
    <row r="137" spans="1:5">
      <c r="A137" s="463" t="s">
        <v>650</v>
      </c>
      <c r="B137" s="475">
        <v>5585</v>
      </c>
      <c r="C137" s="475">
        <v>1021</v>
      </c>
      <c r="D137" s="475">
        <v>3346</v>
      </c>
      <c r="E137" s="475">
        <v>1218</v>
      </c>
    </row>
    <row r="138" spans="1:5">
      <c r="A138" s="463" t="s">
        <v>651</v>
      </c>
      <c r="B138" s="475">
        <v>5736</v>
      </c>
      <c r="C138" s="475">
        <v>795</v>
      </c>
      <c r="D138" s="475">
        <v>3557</v>
      </c>
      <c r="E138" s="475">
        <v>1384</v>
      </c>
    </row>
    <row r="139" spans="1:5">
      <c r="A139" s="463" t="s">
        <v>652</v>
      </c>
      <c r="B139" s="475">
        <v>6658</v>
      </c>
      <c r="C139" s="475">
        <v>1175</v>
      </c>
      <c r="D139" s="475">
        <v>4237</v>
      </c>
      <c r="E139" s="475">
        <v>1246</v>
      </c>
    </row>
    <row r="140" spans="1:5">
      <c r="A140" s="464" t="s">
        <v>653</v>
      </c>
      <c r="B140" s="475">
        <v>3698</v>
      </c>
      <c r="C140" s="475">
        <v>484</v>
      </c>
      <c r="D140" s="475">
        <v>2396</v>
      </c>
      <c r="E140" s="475">
        <v>818</v>
      </c>
    </row>
    <row r="141" spans="1:5">
      <c r="A141" s="463" t="s">
        <v>654</v>
      </c>
      <c r="B141" s="477">
        <v>1704</v>
      </c>
      <c r="C141" s="477">
        <v>220</v>
      </c>
      <c r="D141" s="477">
        <v>1072</v>
      </c>
      <c r="E141" s="477">
        <v>412</v>
      </c>
    </row>
    <row r="142" spans="1:5" ht="13.15" thickBot="1">
      <c r="A142" s="478" t="s">
        <v>655</v>
      </c>
      <c r="B142" s="479">
        <v>3347</v>
      </c>
      <c r="C142" s="479">
        <v>576</v>
      </c>
      <c r="D142" s="479">
        <v>2029</v>
      </c>
      <c r="E142" s="479">
        <v>742</v>
      </c>
    </row>
    <row r="143" spans="1:5" ht="13.15" thickTop="1"/>
  </sheetData>
  <mergeCells count="17">
    <mergeCell ref="A78:A79"/>
    <mergeCell ref="B78:B79"/>
    <mergeCell ref="C78:E78"/>
    <mergeCell ref="A71:H71"/>
    <mergeCell ref="A70:H70"/>
    <mergeCell ref="A74:G74"/>
    <mergeCell ref="A1:H1"/>
    <mergeCell ref="A3:A5"/>
    <mergeCell ref="B3:H3"/>
    <mergeCell ref="B4:B5"/>
    <mergeCell ref="C4:C5"/>
    <mergeCell ref="D4:D5"/>
    <mergeCell ref="E4:E5"/>
    <mergeCell ref="F4:F5"/>
    <mergeCell ref="G4:G5"/>
    <mergeCell ref="H4:H5"/>
    <mergeCell ref="A72:H73"/>
  </mergeCells>
  <conditionalFormatting sqref="B118:E124 B126:E127 B131:E135 B137:E140">
    <cfRule type="cellIs" dxfId="0" priority="1" stopIfTrue="1" operator="lessThan">
      <formula>0</formula>
    </cfRule>
  </conditionalFormatting>
  <pageMargins left="0.78740157480314965" right="0.19685039370078741" top="0.59055118110236215" bottom="0.59055118110236215"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2172-110E-46E3-83BA-3768C7F85ECE}">
  <sheetPr>
    <tabColor theme="4" tint="-0.499984740745262"/>
  </sheetPr>
  <dimension ref="A1:E67"/>
  <sheetViews>
    <sheetView workbookViewId="0">
      <selection activeCell="N25" sqref="N25"/>
    </sheetView>
  </sheetViews>
  <sheetFormatPr defaultRowHeight="12.75"/>
  <cols>
    <col min="1" max="1" width="19.86328125" customWidth="1"/>
  </cols>
  <sheetData>
    <row r="1" spans="1:5" ht="13.15">
      <c r="A1" s="675" t="s">
        <v>716</v>
      </c>
      <c r="B1" s="675"/>
      <c r="C1" s="675"/>
      <c r="D1" s="675"/>
      <c r="E1" s="675"/>
    </row>
    <row r="2" spans="1:5" ht="13.15">
      <c r="A2" s="675"/>
      <c r="B2" s="675"/>
      <c r="C2" s="675"/>
      <c r="D2" s="675"/>
      <c r="E2" s="675"/>
    </row>
    <row r="3" spans="1:5" ht="13.15" thickBot="1">
      <c r="A3" s="461"/>
      <c r="B3" s="461"/>
      <c r="C3" s="461"/>
      <c r="D3" s="461"/>
      <c r="E3" s="548" t="s">
        <v>225</v>
      </c>
    </row>
    <row r="4" spans="1:5" ht="13.15" thickTop="1">
      <c r="A4" s="693" t="s">
        <v>588</v>
      </c>
      <c r="B4" s="695" t="s">
        <v>717</v>
      </c>
      <c r="C4" s="697" t="s">
        <v>718</v>
      </c>
      <c r="D4" s="697" t="s">
        <v>204</v>
      </c>
      <c r="E4" s="699" t="s">
        <v>719</v>
      </c>
    </row>
    <row r="5" spans="1:5" ht="26.25" customHeight="1">
      <c r="A5" s="694"/>
      <c r="B5" s="696"/>
      <c r="C5" s="698"/>
      <c r="D5" s="698"/>
      <c r="E5" s="700"/>
    </row>
    <row r="6" spans="1:5">
      <c r="A6" s="579" t="s">
        <v>593</v>
      </c>
      <c r="B6" s="571">
        <v>510</v>
      </c>
      <c r="C6" s="571">
        <v>250</v>
      </c>
      <c r="D6" s="571">
        <v>204</v>
      </c>
      <c r="E6" s="571">
        <v>1944</v>
      </c>
    </row>
    <row r="7" spans="1:5">
      <c r="A7" s="580" t="s">
        <v>594</v>
      </c>
      <c r="B7" s="571">
        <v>356</v>
      </c>
      <c r="C7" s="571">
        <v>154</v>
      </c>
      <c r="D7" s="571">
        <v>122</v>
      </c>
      <c r="E7" s="571">
        <v>1337</v>
      </c>
    </row>
    <row r="8" spans="1:5">
      <c r="A8" s="580" t="s">
        <v>595</v>
      </c>
      <c r="B8" s="571">
        <v>37</v>
      </c>
      <c r="C8" s="571">
        <v>12</v>
      </c>
      <c r="D8" s="571">
        <v>7</v>
      </c>
      <c r="E8" s="571">
        <v>147</v>
      </c>
    </row>
    <row r="9" spans="1:5">
      <c r="A9" s="580" t="s">
        <v>596</v>
      </c>
      <c r="B9" s="571">
        <v>6</v>
      </c>
      <c r="C9" s="571">
        <v>16</v>
      </c>
      <c r="D9" s="571">
        <v>7</v>
      </c>
      <c r="E9" s="571">
        <v>158</v>
      </c>
    </row>
    <row r="10" spans="1:5">
      <c r="A10" s="580" t="s">
        <v>597</v>
      </c>
      <c r="B10" s="571">
        <v>4</v>
      </c>
      <c r="C10" s="571">
        <v>6</v>
      </c>
      <c r="D10" s="571">
        <v>6</v>
      </c>
      <c r="E10" s="571">
        <v>38</v>
      </c>
    </row>
    <row r="11" spans="1:5">
      <c r="A11" s="580" t="s">
        <v>598</v>
      </c>
      <c r="B11" s="571">
        <v>2</v>
      </c>
      <c r="C11" s="571">
        <v>2</v>
      </c>
      <c r="D11" s="571">
        <v>1</v>
      </c>
      <c r="E11" s="571">
        <v>6</v>
      </c>
    </row>
    <row r="12" spans="1:5">
      <c r="A12" s="580" t="s">
        <v>599</v>
      </c>
      <c r="B12" s="571">
        <v>1</v>
      </c>
      <c r="C12" s="581"/>
      <c r="D12" s="571">
        <v>1</v>
      </c>
      <c r="E12" s="571">
        <v>3</v>
      </c>
    </row>
    <row r="13" spans="1:5">
      <c r="A13" s="580" t="s">
        <v>600</v>
      </c>
      <c r="B13" s="571">
        <v>2</v>
      </c>
      <c r="C13" s="581"/>
      <c r="D13" s="571">
        <v>2</v>
      </c>
      <c r="E13" s="571">
        <v>4</v>
      </c>
    </row>
    <row r="14" spans="1:5">
      <c r="A14" s="580" t="s">
        <v>601</v>
      </c>
      <c r="B14" s="571"/>
      <c r="C14" s="581"/>
      <c r="D14" s="571"/>
      <c r="E14" s="571">
        <v>1</v>
      </c>
    </row>
    <row r="15" spans="1:5">
      <c r="A15" s="580" t="s">
        <v>602</v>
      </c>
      <c r="B15" s="571">
        <v>2</v>
      </c>
      <c r="C15" s="571">
        <v>1</v>
      </c>
      <c r="D15" s="571">
        <v>1</v>
      </c>
      <c r="E15" s="571">
        <v>5</v>
      </c>
    </row>
    <row r="16" spans="1:5">
      <c r="A16" s="580" t="s">
        <v>603</v>
      </c>
      <c r="B16" s="571">
        <v>1</v>
      </c>
      <c r="C16" s="571">
        <v>2</v>
      </c>
      <c r="D16" s="571">
        <v>2</v>
      </c>
      <c r="E16" s="571">
        <v>5</v>
      </c>
    </row>
    <row r="17" spans="1:5">
      <c r="A17" s="580" t="s">
        <v>604</v>
      </c>
      <c r="B17" s="571"/>
      <c r="C17" s="571">
        <v>2</v>
      </c>
      <c r="D17" s="581"/>
      <c r="E17" s="571">
        <v>2</v>
      </c>
    </row>
    <row r="18" spans="1:5">
      <c r="A18" s="580" t="s">
        <v>605</v>
      </c>
      <c r="B18" s="571">
        <v>1</v>
      </c>
      <c r="C18" s="581"/>
      <c r="D18" s="571">
        <v>1</v>
      </c>
      <c r="E18" s="571">
        <v>1</v>
      </c>
    </row>
    <row r="19" spans="1:5">
      <c r="A19" s="580" t="s">
        <v>606</v>
      </c>
      <c r="B19" s="571">
        <v>1</v>
      </c>
      <c r="C19" s="571">
        <v>1</v>
      </c>
      <c r="D19" s="581"/>
      <c r="E19" s="571">
        <v>2</v>
      </c>
    </row>
    <row r="20" spans="1:5">
      <c r="A20" s="580" t="s">
        <v>608</v>
      </c>
      <c r="B20" s="571">
        <v>1</v>
      </c>
      <c r="C20" s="571">
        <v>1</v>
      </c>
      <c r="D20" s="581"/>
      <c r="E20" s="571">
        <v>2</v>
      </c>
    </row>
    <row r="21" spans="1:5">
      <c r="A21" s="580" t="s">
        <v>609</v>
      </c>
      <c r="B21" s="571">
        <v>2</v>
      </c>
      <c r="C21" s="581"/>
      <c r="D21" s="571">
        <v>1</v>
      </c>
      <c r="E21" s="571">
        <v>3</v>
      </c>
    </row>
    <row r="22" spans="1:5">
      <c r="A22" s="580" t="s">
        <v>610</v>
      </c>
      <c r="B22" s="571">
        <v>1</v>
      </c>
      <c r="C22" s="581"/>
      <c r="D22" s="581"/>
      <c r="E22" s="571">
        <v>3</v>
      </c>
    </row>
    <row r="23" spans="1:5">
      <c r="A23" s="580" t="s">
        <v>611</v>
      </c>
      <c r="B23" s="571">
        <v>3</v>
      </c>
      <c r="C23" s="571">
        <v>4</v>
      </c>
      <c r="D23" s="571">
        <v>3</v>
      </c>
      <c r="E23" s="571">
        <v>14</v>
      </c>
    </row>
    <row r="24" spans="1:5" ht="15" customHeight="1">
      <c r="A24" s="582" t="s">
        <v>612</v>
      </c>
      <c r="B24" s="571">
        <v>1</v>
      </c>
      <c r="C24" s="581"/>
      <c r="D24" s="581"/>
      <c r="E24" s="571">
        <v>1</v>
      </c>
    </row>
    <row r="25" spans="1:5">
      <c r="A25" s="580" t="s">
        <v>613</v>
      </c>
      <c r="B25" s="571">
        <v>1</v>
      </c>
      <c r="C25" s="581"/>
      <c r="D25" s="571">
        <v>1</v>
      </c>
      <c r="E25" s="571">
        <v>3</v>
      </c>
    </row>
    <row r="26" spans="1:5">
      <c r="A26" s="580" t="s">
        <v>614</v>
      </c>
      <c r="B26" s="571">
        <v>1</v>
      </c>
      <c r="C26" s="571">
        <v>1</v>
      </c>
      <c r="D26" s="571">
        <v>2</v>
      </c>
      <c r="E26" s="571">
        <v>6</v>
      </c>
    </row>
    <row r="27" spans="1:5">
      <c r="A27" s="580" t="s">
        <v>615</v>
      </c>
      <c r="B27" s="571">
        <v>2</v>
      </c>
      <c r="C27" s="571">
        <v>1</v>
      </c>
      <c r="D27" s="571">
        <v>1</v>
      </c>
      <c r="E27" s="571">
        <v>4</v>
      </c>
    </row>
    <row r="28" spans="1:5">
      <c r="A28" s="580" t="s">
        <v>616</v>
      </c>
      <c r="B28" s="571">
        <v>1</v>
      </c>
      <c r="C28" s="571">
        <v>2</v>
      </c>
      <c r="D28" s="571">
        <v>3</v>
      </c>
      <c r="E28" s="571">
        <v>9</v>
      </c>
    </row>
    <row r="29" spans="1:5">
      <c r="A29" s="580" t="s">
        <v>617</v>
      </c>
      <c r="B29" s="571"/>
      <c r="C29" s="571">
        <v>1</v>
      </c>
      <c r="D29" s="571">
        <v>1</v>
      </c>
      <c r="E29" s="571">
        <v>3</v>
      </c>
    </row>
    <row r="30" spans="1:5">
      <c r="A30" s="580" t="s">
        <v>618</v>
      </c>
      <c r="B30" s="571">
        <v>2</v>
      </c>
      <c r="C30" s="571">
        <v>1</v>
      </c>
      <c r="D30" s="571">
        <v>1</v>
      </c>
      <c r="E30" s="571">
        <v>7</v>
      </c>
    </row>
    <row r="31" spans="1:5">
      <c r="A31" s="580" t="s">
        <v>619</v>
      </c>
      <c r="B31" s="571"/>
      <c r="C31" s="571">
        <v>2</v>
      </c>
      <c r="D31" s="571">
        <v>1</v>
      </c>
      <c r="E31" s="571">
        <v>1</v>
      </c>
    </row>
    <row r="32" spans="1:5">
      <c r="A32" s="580" t="s">
        <v>620</v>
      </c>
      <c r="B32" s="571">
        <v>1</v>
      </c>
      <c r="C32" s="571">
        <v>1</v>
      </c>
      <c r="D32" s="571">
        <v>1</v>
      </c>
      <c r="E32" s="571">
        <v>3</v>
      </c>
    </row>
    <row r="33" spans="1:5">
      <c r="A33" s="580" t="s">
        <v>621</v>
      </c>
      <c r="B33" s="571">
        <v>3</v>
      </c>
      <c r="C33" s="571">
        <v>4</v>
      </c>
      <c r="D33" s="571">
        <v>5</v>
      </c>
      <c r="E33" s="571">
        <v>14</v>
      </c>
    </row>
    <row r="34" spans="1:5">
      <c r="A34" s="580" t="s">
        <v>622</v>
      </c>
      <c r="B34" s="571">
        <v>1</v>
      </c>
      <c r="C34" s="581"/>
      <c r="D34" s="581"/>
      <c r="E34" s="571">
        <v>1</v>
      </c>
    </row>
    <row r="35" spans="1:5">
      <c r="A35" s="580" t="s">
        <v>623</v>
      </c>
      <c r="B35" s="571">
        <v>1</v>
      </c>
      <c r="C35" s="581"/>
      <c r="D35" s="581"/>
      <c r="E35" s="571">
        <v>2</v>
      </c>
    </row>
    <row r="36" spans="1:5">
      <c r="A36" s="580" t="s">
        <v>624</v>
      </c>
      <c r="B36" s="571"/>
      <c r="C36" s="581"/>
      <c r="D36" s="581"/>
      <c r="E36" s="571">
        <v>1</v>
      </c>
    </row>
    <row r="37" spans="1:5">
      <c r="A37" s="580" t="s">
        <v>625</v>
      </c>
      <c r="B37" s="571">
        <v>1</v>
      </c>
      <c r="C37" s="581"/>
      <c r="D37" s="581"/>
      <c r="E37" s="571">
        <v>2</v>
      </c>
    </row>
    <row r="38" spans="1:5">
      <c r="A38" s="580" t="s">
        <v>627</v>
      </c>
      <c r="B38" s="571">
        <v>1</v>
      </c>
      <c r="C38" s="581"/>
      <c r="D38" s="581"/>
      <c r="E38" s="571">
        <v>1</v>
      </c>
    </row>
    <row r="39" spans="1:5">
      <c r="A39" s="580" t="s">
        <v>628</v>
      </c>
      <c r="B39" s="571">
        <v>2</v>
      </c>
      <c r="C39" s="571">
        <v>1</v>
      </c>
      <c r="D39" s="571">
        <v>1</v>
      </c>
      <c r="E39" s="571">
        <v>5</v>
      </c>
    </row>
    <row r="40" spans="1:5" ht="13.5" customHeight="1">
      <c r="A40" s="582" t="s">
        <v>629</v>
      </c>
      <c r="B40" s="571">
        <v>1</v>
      </c>
      <c r="C40" s="571">
        <v>2</v>
      </c>
      <c r="D40" s="571">
        <v>1</v>
      </c>
      <c r="E40" s="571">
        <v>10</v>
      </c>
    </row>
    <row r="41" spans="1:5">
      <c r="A41" s="580" t="s">
        <v>630</v>
      </c>
      <c r="B41" s="571">
        <v>1</v>
      </c>
      <c r="C41" s="581"/>
      <c r="D41" s="571">
        <v>1</v>
      </c>
      <c r="E41" s="571">
        <v>2</v>
      </c>
    </row>
    <row r="42" spans="1:5">
      <c r="A42" s="580" t="s">
        <v>631</v>
      </c>
      <c r="B42" s="571">
        <v>2</v>
      </c>
      <c r="C42" s="571">
        <v>3</v>
      </c>
      <c r="D42" s="571">
        <v>2</v>
      </c>
      <c r="E42" s="571">
        <v>9</v>
      </c>
    </row>
    <row r="43" spans="1:5">
      <c r="A43" s="580" t="s">
        <v>632</v>
      </c>
      <c r="B43" s="571"/>
      <c r="C43" s="571">
        <v>1</v>
      </c>
      <c r="D43" s="581"/>
      <c r="E43" s="571">
        <v>2</v>
      </c>
    </row>
    <row r="44" spans="1:5">
      <c r="A44" s="580" t="s">
        <v>633</v>
      </c>
      <c r="B44" s="571">
        <v>3</v>
      </c>
      <c r="C44" s="571">
        <v>8</v>
      </c>
      <c r="D44" s="571">
        <v>6</v>
      </c>
      <c r="E44" s="571">
        <v>29</v>
      </c>
    </row>
    <row r="45" spans="1:5">
      <c r="A45" s="580" t="s">
        <v>634</v>
      </c>
      <c r="B45" s="571">
        <v>1</v>
      </c>
      <c r="C45" s="571">
        <v>1</v>
      </c>
      <c r="D45" s="581"/>
      <c r="E45" s="571">
        <v>2</v>
      </c>
    </row>
    <row r="46" spans="1:5">
      <c r="A46" s="580" t="s">
        <v>635</v>
      </c>
      <c r="B46" s="571">
        <v>2</v>
      </c>
      <c r="C46" s="571">
        <v>1</v>
      </c>
      <c r="D46" s="571">
        <v>1</v>
      </c>
      <c r="E46" s="571">
        <v>5</v>
      </c>
    </row>
    <row r="47" spans="1:5">
      <c r="A47" s="580" t="s">
        <v>636</v>
      </c>
      <c r="B47" s="571">
        <v>2</v>
      </c>
      <c r="C47" s="571">
        <v>2</v>
      </c>
      <c r="D47" s="571">
        <v>2</v>
      </c>
      <c r="E47" s="571">
        <v>8</v>
      </c>
    </row>
    <row r="48" spans="1:5">
      <c r="A48" s="580" t="s">
        <v>637</v>
      </c>
      <c r="B48" s="571">
        <v>1</v>
      </c>
      <c r="C48" s="581"/>
      <c r="D48" s="581"/>
      <c r="E48" s="571">
        <v>1</v>
      </c>
    </row>
    <row r="49" spans="1:5">
      <c r="A49" s="580" t="s">
        <v>639</v>
      </c>
      <c r="B49" s="571">
        <v>1</v>
      </c>
      <c r="C49" s="571">
        <v>1</v>
      </c>
      <c r="D49" s="571">
        <v>1</v>
      </c>
      <c r="E49" s="571">
        <v>3</v>
      </c>
    </row>
    <row r="50" spans="1:5">
      <c r="A50" s="580" t="s">
        <v>640</v>
      </c>
      <c r="B50" s="571"/>
      <c r="C50" s="571">
        <v>1</v>
      </c>
      <c r="D50" s="581"/>
      <c r="E50" s="571">
        <v>1</v>
      </c>
    </row>
    <row r="51" spans="1:5">
      <c r="A51" s="580" t="s">
        <v>641</v>
      </c>
      <c r="B51" s="571">
        <v>1</v>
      </c>
      <c r="C51" s="571">
        <v>1</v>
      </c>
      <c r="D51" s="571">
        <v>1</v>
      </c>
      <c r="E51" s="571">
        <v>4</v>
      </c>
    </row>
    <row r="52" spans="1:5">
      <c r="A52" s="580" t="s">
        <v>642</v>
      </c>
      <c r="B52" s="571">
        <v>2</v>
      </c>
      <c r="C52" s="571">
        <v>1</v>
      </c>
      <c r="D52" s="571">
        <v>2</v>
      </c>
      <c r="E52" s="571">
        <v>5</v>
      </c>
    </row>
    <row r="53" spans="1:5" ht="14.25" customHeight="1">
      <c r="A53" s="582" t="s">
        <v>643</v>
      </c>
      <c r="B53" s="571">
        <v>2</v>
      </c>
      <c r="C53" s="571">
        <v>1</v>
      </c>
      <c r="D53" s="571">
        <v>2</v>
      </c>
      <c r="E53" s="571">
        <v>6</v>
      </c>
    </row>
    <row r="54" spans="1:5">
      <c r="A54" s="580" t="s">
        <v>644</v>
      </c>
      <c r="B54" s="571">
        <v>1</v>
      </c>
      <c r="C54" s="581"/>
      <c r="D54" s="571">
        <v>1</v>
      </c>
      <c r="E54" s="571">
        <v>2</v>
      </c>
    </row>
    <row r="55" spans="1:5">
      <c r="A55" s="580" t="s">
        <v>645</v>
      </c>
      <c r="B55" s="571">
        <v>1</v>
      </c>
      <c r="C55" s="571">
        <v>1</v>
      </c>
      <c r="D55" s="571">
        <v>2</v>
      </c>
      <c r="E55" s="571">
        <v>1</v>
      </c>
    </row>
    <row r="56" spans="1:5">
      <c r="A56" s="580" t="s">
        <v>646</v>
      </c>
      <c r="B56" s="571">
        <v>1</v>
      </c>
      <c r="C56" s="581"/>
      <c r="D56" s="581"/>
      <c r="E56" s="571">
        <v>1</v>
      </c>
    </row>
    <row r="57" spans="1:5">
      <c r="A57" s="580" t="s">
        <v>647</v>
      </c>
      <c r="B57" s="571">
        <v>1</v>
      </c>
      <c r="C57" s="571">
        <v>1</v>
      </c>
      <c r="D57" s="571">
        <v>1</v>
      </c>
      <c r="E57" s="571">
        <v>3</v>
      </c>
    </row>
    <row r="58" spans="1:5">
      <c r="A58" s="580" t="s">
        <v>648</v>
      </c>
      <c r="B58" s="571">
        <v>1</v>
      </c>
      <c r="C58" s="571">
        <v>1</v>
      </c>
      <c r="D58" s="581"/>
      <c r="E58" s="571">
        <v>1</v>
      </c>
    </row>
    <row r="59" spans="1:5">
      <c r="A59" s="580" t="s">
        <v>649</v>
      </c>
      <c r="B59" s="571">
        <v>1</v>
      </c>
      <c r="C59" s="571">
        <v>1</v>
      </c>
      <c r="D59" s="581"/>
      <c r="E59" s="571">
        <v>4</v>
      </c>
    </row>
    <row r="60" spans="1:5">
      <c r="A60" s="580" t="s">
        <v>650</v>
      </c>
      <c r="B60" s="571">
        <v>2</v>
      </c>
      <c r="C60" s="571">
        <v>2</v>
      </c>
      <c r="D60" s="571">
        <v>3</v>
      </c>
      <c r="E60" s="571">
        <v>22</v>
      </c>
    </row>
    <row r="61" spans="1:5">
      <c r="A61" s="580" t="s">
        <v>651</v>
      </c>
      <c r="B61" s="571">
        <v>2</v>
      </c>
      <c r="C61" s="571">
        <v>1</v>
      </c>
      <c r="D61" s="571">
        <v>1</v>
      </c>
      <c r="E61" s="571">
        <v>5</v>
      </c>
    </row>
    <row r="62" spans="1:5">
      <c r="A62" s="580" t="s">
        <v>652</v>
      </c>
      <c r="B62" s="571">
        <v>3</v>
      </c>
      <c r="C62" s="571">
        <v>2</v>
      </c>
      <c r="D62" s="571">
        <v>4</v>
      </c>
      <c r="E62" s="571">
        <v>6</v>
      </c>
    </row>
    <row r="63" spans="1:5">
      <c r="A63" s="580" t="s">
        <v>653</v>
      </c>
      <c r="B63" s="571">
        <v>2</v>
      </c>
      <c r="C63" s="571">
        <v>1</v>
      </c>
      <c r="D63" s="571">
        <v>1</v>
      </c>
      <c r="E63" s="571">
        <v>9</v>
      </c>
    </row>
    <row r="64" spans="1:5">
      <c r="A64" s="580" t="s">
        <v>654</v>
      </c>
      <c r="B64" s="571">
        <v>1</v>
      </c>
      <c r="C64" s="571">
        <v>1</v>
      </c>
      <c r="D64" s="581"/>
      <c r="E64" s="571">
        <v>3</v>
      </c>
    </row>
    <row r="65" spans="1:5" ht="13.15" thickBot="1">
      <c r="A65" s="580" t="s">
        <v>655</v>
      </c>
      <c r="B65" s="571">
        <v>1</v>
      </c>
      <c r="C65" s="571">
        <v>1</v>
      </c>
      <c r="D65" s="571">
        <v>1</v>
      </c>
      <c r="E65" s="571">
        <v>3</v>
      </c>
    </row>
    <row r="66" spans="1:5" ht="13.15" thickTop="1">
      <c r="A66" s="577"/>
      <c r="B66" s="578"/>
      <c r="C66" s="578"/>
      <c r="D66" s="578"/>
      <c r="E66" s="578"/>
    </row>
    <row r="67" spans="1:5">
      <c r="A67" s="461"/>
      <c r="B67" s="461"/>
      <c r="C67" s="461"/>
      <c r="D67" s="461"/>
      <c r="E67" s="461"/>
    </row>
  </sheetData>
  <mergeCells count="7">
    <mergeCell ref="A1:E1"/>
    <mergeCell ref="A2:E2"/>
    <mergeCell ref="A4:A5"/>
    <mergeCell ref="B4:B5"/>
    <mergeCell ref="C4:C5"/>
    <mergeCell ref="D4:D5"/>
    <mergeCell ref="E4:E5"/>
  </mergeCells>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E187-91CC-40A2-B21F-2A8C6C40D60E}">
  <sheetPr>
    <tabColor theme="4" tint="-0.499984740745262"/>
  </sheetPr>
  <dimension ref="A1:Y150"/>
  <sheetViews>
    <sheetView workbookViewId="0">
      <selection activeCell="U126" sqref="U126"/>
    </sheetView>
  </sheetViews>
  <sheetFormatPr defaultRowHeight="12.75"/>
  <cols>
    <col min="1" max="1" width="20.265625" customWidth="1"/>
    <col min="2" max="3" width="6.86328125" bestFit="1" customWidth="1"/>
    <col min="4" max="4" width="0.265625" customWidth="1"/>
    <col min="5" max="5" width="6.86328125" bestFit="1" customWidth="1"/>
    <col min="6" max="6" width="0.3984375" customWidth="1"/>
    <col min="7" max="7" width="7" customWidth="1"/>
    <col min="8" max="8" width="6.86328125" bestFit="1" customWidth="1"/>
    <col min="9" max="9" width="1.1328125" bestFit="1" customWidth="1"/>
    <col min="10" max="10" width="6.1328125" bestFit="1" customWidth="1"/>
    <col min="11" max="11" width="1.1328125" bestFit="1" customWidth="1"/>
    <col min="12" max="12" width="5.1328125" bestFit="1" customWidth="1"/>
    <col min="13" max="13" width="0.59765625" customWidth="1"/>
    <col min="14" max="15" width="4" bestFit="1" customWidth="1"/>
    <col min="16" max="16" width="6.1328125" bestFit="1" customWidth="1"/>
    <col min="17" max="17" width="5.265625" bestFit="1" customWidth="1"/>
    <col min="20" max="20" width="23.59765625" customWidth="1"/>
  </cols>
  <sheetData>
    <row r="1" spans="1:17" ht="13.15">
      <c r="A1" s="704" t="s">
        <v>688</v>
      </c>
      <c r="B1" s="704"/>
      <c r="C1" s="704"/>
      <c r="D1" s="704"/>
      <c r="E1" s="704"/>
      <c r="F1" s="704"/>
      <c r="G1" s="704"/>
      <c r="H1" s="704"/>
      <c r="I1" s="704"/>
      <c r="J1" s="704"/>
      <c r="K1" s="704"/>
      <c r="L1" s="704"/>
      <c r="M1" s="704"/>
      <c r="N1" s="704"/>
      <c r="O1" s="704"/>
      <c r="P1" s="704"/>
      <c r="Q1" s="544"/>
    </row>
    <row r="2" spans="1:17" ht="13.15">
      <c r="A2" s="704" t="s">
        <v>793</v>
      </c>
      <c r="B2" s="704"/>
      <c r="C2" s="704"/>
      <c r="D2" s="704"/>
      <c r="E2" s="704"/>
      <c r="F2" s="704"/>
      <c r="G2" s="704"/>
      <c r="H2" s="704"/>
      <c r="I2" s="704"/>
      <c r="J2" s="704"/>
      <c r="K2" s="704"/>
      <c r="L2" s="704"/>
      <c r="M2" s="704"/>
      <c r="N2" s="704"/>
      <c r="O2" s="704"/>
      <c r="P2" s="704"/>
      <c r="Q2" s="544"/>
    </row>
    <row r="3" spans="1:17" ht="13.15" thickBot="1">
      <c r="A3" s="461"/>
      <c r="B3" s="514"/>
      <c r="C3" s="545"/>
      <c r="D3" s="545"/>
      <c r="E3" s="545"/>
      <c r="F3" s="545"/>
      <c r="G3" s="546"/>
      <c r="H3" s="546"/>
      <c r="I3" s="546"/>
      <c r="J3" s="547"/>
      <c r="K3" s="547"/>
      <c r="L3" s="546"/>
      <c r="M3" s="546"/>
      <c r="N3" s="546"/>
      <c r="O3" s="546"/>
      <c r="P3" s="548" t="s">
        <v>225</v>
      </c>
      <c r="Q3" s="546"/>
    </row>
    <row r="4" spans="1:17" ht="13.5" thickTop="1" thickBot="1">
      <c r="A4" s="676" t="s">
        <v>588</v>
      </c>
      <c r="B4" s="705" t="s">
        <v>16</v>
      </c>
      <c r="C4" s="708" t="s">
        <v>99</v>
      </c>
      <c r="D4" s="709"/>
      <c r="E4" s="709"/>
      <c r="F4" s="709"/>
      <c r="G4" s="709"/>
      <c r="H4" s="709"/>
      <c r="I4" s="709"/>
      <c r="J4" s="709"/>
      <c r="K4" s="709"/>
      <c r="L4" s="709"/>
      <c r="M4" s="709"/>
      <c r="N4" s="709"/>
      <c r="O4" s="709"/>
      <c r="P4" s="709"/>
      <c r="Q4" s="709"/>
    </row>
    <row r="5" spans="1:17" ht="13.15" thickTop="1">
      <c r="A5" s="677"/>
      <c r="B5" s="706"/>
      <c r="C5" s="710" t="s">
        <v>689</v>
      </c>
      <c r="D5" s="549"/>
      <c r="E5" s="710" t="s">
        <v>215</v>
      </c>
      <c r="F5" s="550"/>
      <c r="G5" s="712" t="s">
        <v>216</v>
      </c>
      <c r="H5" s="713"/>
      <c r="I5" s="713"/>
      <c r="J5" s="713"/>
      <c r="K5" s="713"/>
      <c r="L5" s="713"/>
      <c r="M5" s="714"/>
      <c r="N5" s="715" t="s">
        <v>217</v>
      </c>
      <c r="O5" s="701" t="s">
        <v>690</v>
      </c>
      <c r="P5" s="701" t="s">
        <v>691</v>
      </c>
      <c r="Q5" s="701" t="s">
        <v>692</v>
      </c>
    </row>
    <row r="6" spans="1:17" ht="50.65">
      <c r="A6" s="678"/>
      <c r="B6" s="707"/>
      <c r="C6" s="711"/>
      <c r="D6" s="551"/>
      <c r="E6" s="711"/>
      <c r="F6" s="552"/>
      <c r="G6" s="553" t="s">
        <v>16</v>
      </c>
      <c r="H6" s="466" t="s">
        <v>693</v>
      </c>
      <c r="I6" s="554" t="s">
        <v>668</v>
      </c>
      <c r="J6" s="466" t="s">
        <v>694</v>
      </c>
      <c r="K6" s="554" t="s">
        <v>668</v>
      </c>
      <c r="L6" s="466" t="s">
        <v>695</v>
      </c>
      <c r="M6" s="555"/>
      <c r="N6" s="716"/>
      <c r="O6" s="716"/>
      <c r="P6" s="684"/>
      <c r="Q6" s="684"/>
    </row>
    <row r="7" spans="1:17">
      <c r="A7" s="556" t="s">
        <v>593</v>
      </c>
      <c r="B7" s="533">
        <v>49466</v>
      </c>
      <c r="C7" s="533">
        <v>809</v>
      </c>
      <c r="D7" s="533"/>
      <c r="E7" s="533">
        <v>8972</v>
      </c>
      <c r="F7" s="533"/>
      <c r="G7" s="533">
        <v>26587</v>
      </c>
      <c r="H7" s="533">
        <v>14692</v>
      </c>
      <c r="I7" s="533"/>
      <c r="J7" s="533">
        <v>11417</v>
      </c>
      <c r="K7" s="533"/>
      <c r="L7" s="533">
        <v>478</v>
      </c>
      <c r="M7" s="533"/>
      <c r="N7" s="533">
        <v>9177</v>
      </c>
      <c r="O7" s="533">
        <v>1627</v>
      </c>
      <c r="P7" s="533">
        <v>1008</v>
      </c>
      <c r="Q7" s="529">
        <v>1286</v>
      </c>
    </row>
    <row r="8" spans="1:17">
      <c r="A8" s="556" t="s">
        <v>594</v>
      </c>
      <c r="B8" s="533">
        <v>19164</v>
      </c>
      <c r="C8" s="533">
        <v>653</v>
      </c>
      <c r="D8" s="533"/>
      <c r="E8" s="533">
        <v>2967</v>
      </c>
      <c r="F8" s="533"/>
      <c r="G8" s="533">
        <v>8300</v>
      </c>
      <c r="H8" s="533">
        <v>4609</v>
      </c>
      <c r="I8" s="533"/>
      <c r="J8" s="533">
        <v>3321</v>
      </c>
      <c r="K8" s="533"/>
      <c r="L8" s="533">
        <v>370</v>
      </c>
      <c r="M8" s="533"/>
      <c r="N8" s="533">
        <v>4807</v>
      </c>
      <c r="O8" s="533">
        <v>756</v>
      </c>
      <c r="P8" s="533">
        <v>726</v>
      </c>
      <c r="Q8" s="529">
        <v>955</v>
      </c>
    </row>
    <row r="9" spans="1:17">
      <c r="A9" s="556" t="s">
        <v>595</v>
      </c>
      <c r="B9" s="533">
        <v>2898</v>
      </c>
      <c r="C9" s="533"/>
      <c r="D9" s="533"/>
      <c r="E9" s="533">
        <v>397</v>
      </c>
      <c r="F9" s="533"/>
      <c r="G9" s="533">
        <v>1309</v>
      </c>
      <c r="H9" s="533">
        <v>644</v>
      </c>
      <c r="I9" s="533"/>
      <c r="J9" s="533">
        <v>557</v>
      </c>
      <c r="K9" s="533"/>
      <c r="L9" s="533">
        <v>108</v>
      </c>
      <c r="M9" s="533"/>
      <c r="N9" s="533">
        <v>987</v>
      </c>
      <c r="O9" s="533">
        <v>146</v>
      </c>
      <c r="P9" s="533">
        <v>59</v>
      </c>
      <c r="Q9" s="529">
        <v>331</v>
      </c>
    </row>
    <row r="10" spans="1:17">
      <c r="A10" s="556" t="s">
        <v>596</v>
      </c>
      <c r="B10" s="533">
        <v>3072</v>
      </c>
      <c r="C10" s="533"/>
      <c r="D10" s="533"/>
      <c r="E10" s="533">
        <v>291</v>
      </c>
      <c r="F10" s="533"/>
      <c r="G10" s="533">
        <v>1041</v>
      </c>
      <c r="H10" s="533">
        <v>560</v>
      </c>
      <c r="I10" s="533"/>
      <c r="J10" s="533">
        <v>481</v>
      </c>
      <c r="K10" s="533"/>
      <c r="L10" s="533"/>
      <c r="M10" s="533"/>
      <c r="N10" s="533">
        <v>1288</v>
      </c>
      <c r="O10" s="533">
        <v>121</v>
      </c>
      <c r="P10" s="533"/>
      <c r="Q10" s="529"/>
    </row>
    <row r="11" spans="1:17">
      <c r="A11" s="556" t="s">
        <v>597</v>
      </c>
      <c r="B11" s="533">
        <v>2274</v>
      </c>
      <c r="C11" s="533"/>
      <c r="D11" s="533"/>
      <c r="E11" s="533">
        <v>487</v>
      </c>
      <c r="F11" s="533"/>
      <c r="G11" s="533">
        <v>1277</v>
      </c>
      <c r="H11" s="533">
        <v>710</v>
      </c>
      <c r="I11" s="533"/>
      <c r="J11" s="533">
        <v>567</v>
      </c>
      <c r="K11" s="533"/>
      <c r="L11" s="533"/>
      <c r="M11" s="533"/>
      <c r="N11" s="533">
        <v>510</v>
      </c>
      <c r="O11" s="533"/>
      <c r="P11" s="533"/>
      <c r="Q11" s="529"/>
    </row>
    <row r="12" spans="1:17">
      <c r="A12" s="556" t="s">
        <v>598</v>
      </c>
      <c r="B12" s="533">
        <v>355</v>
      </c>
      <c r="C12" s="533"/>
      <c r="D12" s="533"/>
      <c r="E12" s="533">
        <v>100</v>
      </c>
      <c r="F12" s="533"/>
      <c r="G12" s="533">
        <v>255</v>
      </c>
      <c r="H12" s="533">
        <v>152</v>
      </c>
      <c r="I12" s="533"/>
      <c r="J12" s="533">
        <v>103</v>
      </c>
      <c r="K12" s="533"/>
      <c r="L12" s="533"/>
      <c r="M12" s="533"/>
      <c r="N12" s="533"/>
      <c r="O12" s="533"/>
      <c r="P12" s="533"/>
      <c r="Q12" s="529"/>
    </row>
    <row r="13" spans="1:17">
      <c r="A13" s="556" t="s">
        <v>599</v>
      </c>
      <c r="B13" s="533">
        <v>165</v>
      </c>
      <c r="C13" s="533"/>
      <c r="D13" s="533"/>
      <c r="E13" s="533">
        <v>38</v>
      </c>
      <c r="F13" s="533"/>
      <c r="G13" s="533">
        <v>127</v>
      </c>
      <c r="H13" s="533">
        <v>63</v>
      </c>
      <c r="I13" s="533"/>
      <c r="J13" s="533">
        <v>64</v>
      </c>
      <c r="K13" s="533"/>
      <c r="L13" s="533"/>
      <c r="M13" s="533"/>
      <c r="N13" s="533"/>
      <c r="O13" s="533"/>
      <c r="P13" s="533"/>
      <c r="Q13" s="529"/>
    </row>
    <row r="14" spans="1:17">
      <c r="A14" s="556" t="s">
        <v>600</v>
      </c>
      <c r="B14" s="533">
        <v>251</v>
      </c>
      <c r="C14" s="533"/>
      <c r="D14" s="533"/>
      <c r="E14" s="533">
        <v>93</v>
      </c>
      <c r="F14" s="533"/>
      <c r="G14" s="533">
        <v>158</v>
      </c>
      <c r="H14" s="533">
        <v>91</v>
      </c>
      <c r="I14" s="533"/>
      <c r="J14" s="533">
        <v>67</v>
      </c>
      <c r="K14" s="533"/>
      <c r="L14" s="533"/>
      <c r="M14" s="533"/>
      <c r="N14" s="533"/>
      <c r="O14" s="533"/>
      <c r="P14" s="533"/>
      <c r="Q14" s="529"/>
    </row>
    <row r="15" spans="1:17">
      <c r="A15" s="556" t="s">
        <v>601</v>
      </c>
      <c r="B15" s="533">
        <v>227</v>
      </c>
      <c r="C15" s="533"/>
      <c r="D15" s="533"/>
      <c r="E15" s="533">
        <v>53</v>
      </c>
      <c r="F15" s="533"/>
      <c r="G15" s="533">
        <v>174</v>
      </c>
      <c r="H15" s="533">
        <v>119</v>
      </c>
      <c r="I15" s="533"/>
      <c r="J15" s="533">
        <v>55</v>
      </c>
      <c r="K15" s="533"/>
      <c r="L15" s="533"/>
      <c r="M15" s="533"/>
      <c r="N15" s="533"/>
      <c r="O15" s="533"/>
      <c r="P15" s="533"/>
      <c r="Q15" s="529"/>
    </row>
    <row r="16" spans="1:17">
      <c r="A16" s="556" t="s">
        <v>602</v>
      </c>
      <c r="B16" s="533">
        <v>537</v>
      </c>
      <c r="C16" s="533">
        <v>12</v>
      </c>
      <c r="D16" s="533"/>
      <c r="E16" s="533">
        <v>104</v>
      </c>
      <c r="F16" s="533"/>
      <c r="G16" s="533">
        <v>293</v>
      </c>
      <c r="H16" s="533">
        <v>164</v>
      </c>
      <c r="I16" s="533"/>
      <c r="J16" s="533">
        <v>129</v>
      </c>
      <c r="K16" s="533"/>
      <c r="L16" s="533"/>
      <c r="M16" s="533"/>
      <c r="N16" s="533">
        <v>93</v>
      </c>
      <c r="O16" s="533">
        <v>35</v>
      </c>
      <c r="P16" s="533"/>
      <c r="Q16" s="529"/>
    </row>
    <row r="17" spans="1:17">
      <c r="A17" s="556" t="s">
        <v>603</v>
      </c>
      <c r="B17" s="533">
        <v>326</v>
      </c>
      <c r="C17" s="533"/>
      <c r="D17" s="533"/>
      <c r="E17" s="533">
        <v>81</v>
      </c>
      <c r="F17" s="533"/>
      <c r="G17" s="533">
        <v>245</v>
      </c>
      <c r="H17" s="533">
        <v>158</v>
      </c>
      <c r="I17" s="533"/>
      <c r="J17" s="533">
        <v>87</v>
      </c>
      <c r="K17" s="533"/>
      <c r="L17" s="533"/>
      <c r="M17" s="533"/>
      <c r="N17" s="533"/>
      <c r="O17" s="533"/>
      <c r="P17" s="533"/>
      <c r="Q17" s="529"/>
    </row>
    <row r="18" spans="1:17">
      <c r="A18" s="556" t="s">
        <v>604</v>
      </c>
      <c r="B18" s="533">
        <v>186</v>
      </c>
      <c r="C18" s="533"/>
      <c r="D18" s="533"/>
      <c r="E18" s="533">
        <v>48</v>
      </c>
      <c r="F18" s="533"/>
      <c r="G18" s="533">
        <v>138</v>
      </c>
      <c r="H18" s="533">
        <v>80</v>
      </c>
      <c r="I18" s="533"/>
      <c r="J18" s="533">
        <v>58</v>
      </c>
      <c r="K18" s="533"/>
      <c r="L18" s="533"/>
      <c r="M18" s="533"/>
      <c r="N18" s="533"/>
      <c r="O18" s="533"/>
      <c r="P18" s="533"/>
      <c r="Q18" s="557"/>
    </row>
    <row r="19" spans="1:17">
      <c r="A19" s="556" t="s">
        <v>605</v>
      </c>
      <c r="B19" s="533">
        <v>163</v>
      </c>
      <c r="C19" s="533"/>
      <c r="D19" s="533"/>
      <c r="E19" s="533">
        <v>48</v>
      </c>
      <c r="F19" s="533"/>
      <c r="G19" s="533">
        <v>115</v>
      </c>
      <c r="H19" s="533">
        <v>63</v>
      </c>
      <c r="I19" s="533"/>
      <c r="J19" s="533">
        <v>52</v>
      </c>
      <c r="K19" s="533"/>
      <c r="L19" s="533"/>
      <c r="M19" s="533"/>
      <c r="N19" s="533"/>
      <c r="O19" s="533"/>
      <c r="P19" s="533"/>
      <c r="Q19" s="529"/>
    </row>
    <row r="20" spans="1:17">
      <c r="A20" s="556" t="s">
        <v>606</v>
      </c>
      <c r="B20" s="533">
        <v>96</v>
      </c>
      <c r="C20" s="533"/>
      <c r="D20" s="533"/>
      <c r="E20" s="533">
        <v>25</v>
      </c>
      <c r="F20" s="533"/>
      <c r="G20" s="533">
        <v>71</v>
      </c>
      <c r="H20" s="533">
        <v>38</v>
      </c>
      <c r="I20" s="533"/>
      <c r="J20" s="533">
        <v>33</v>
      </c>
      <c r="K20" s="533"/>
      <c r="L20" s="533"/>
      <c r="M20" s="533"/>
      <c r="N20" s="533"/>
      <c r="O20" s="533"/>
      <c r="P20" s="533"/>
      <c r="Q20" s="529"/>
    </row>
    <row r="21" spans="1:17">
      <c r="A21" s="556" t="s">
        <v>607</v>
      </c>
      <c r="B21" s="533">
        <v>87</v>
      </c>
      <c r="C21" s="533"/>
      <c r="D21" s="533"/>
      <c r="E21" s="533">
        <v>18</v>
      </c>
      <c r="F21" s="533"/>
      <c r="G21" s="533">
        <v>69</v>
      </c>
      <c r="H21" s="533">
        <v>39</v>
      </c>
      <c r="I21" s="533"/>
      <c r="J21" s="533">
        <v>30</v>
      </c>
      <c r="K21" s="533"/>
      <c r="L21" s="533"/>
      <c r="M21" s="533"/>
      <c r="N21" s="533"/>
      <c r="O21" s="533"/>
      <c r="P21" s="533"/>
      <c r="Q21" s="529"/>
    </row>
    <row r="22" spans="1:17">
      <c r="A22" s="556" t="s">
        <v>608</v>
      </c>
      <c r="B22" s="533">
        <v>127</v>
      </c>
      <c r="C22" s="533"/>
      <c r="D22" s="533"/>
      <c r="E22" s="533">
        <v>35</v>
      </c>
      <c r="F22" s="533"/>
      <c r="G22" s="533">
        <v>92</v>
      </c>
      <c r="H22" s="533">
        <v>46</v>
      </c>
      <c r="I22" s="533"/>
      <c r="J22" s="533">
        <v>46</v>
      </c>
      <c r="K22" s="533"/>
      <c r="L22" s="533"/>
      <c r="M22" s="533"/>
      <c r="N22" s="533"/>
      <c r="O22" s="533"/>
      <c r="P22" s="533"/>
      <c r="Q22" s="529"/>
    </row>
    <row r="23" spans="1:17">
      <c r="A23" s="556" t="s">
        <v>609</v>
      </c>
      <c r="B23" s="533">
        <v>738</v>
      </c>
      <c r="C23" s="533"/>
      <c r="D23" s="533"/>
      <c r="E23" s="533">
        <v>182</v>
      </c>
      <c r="F23" s="533"/>
      <c r="G23" s="533">
        <v>556</v>
      </c>
      <c r="H23" s="533">
        <v>317</v>
      </c>
      <c r="I23" s="533"/>
      <c r="J23" s="533">
        <v>239</v>
      </c>
      <c r="K23" s="533"/>
      <c r="L23" s="533"/>
      <c r="M23" s="533"/>
      <c r="N23" s="533"/>
      <c r="O23" s="533"/>
      <c r="P23" s="533"/>
      <c r="Q23" s="529"/>
    </row>
    <row r="24" spans="1:17">
      <c r="A24" s="556" t="s">
        <v>610</v>
      </c>
      <c r="B24" s="533">
        <v>415</v>
      </c>
      <c r="C24" s="533"/>
      <c r="D24" s="533"/>
      <c r="E24" s="533">
        <v>111</v>
      </c>
      <c r="F24" s="533"/>
      <c r="G24" s="533">
        <v>304</v>
      </c>
      <c r="H24" s="533">
        <v>172</v>
      </c>
      <c r="I24" s="533"/>
      <c r="J24" s="533">
        <v>132</v>
      </c>
      <c r="K24" s="533"/>
      <c r="L24" s="533"/>
      <c r="M24" s="533"/>
      <c r="N24" s="533"/>
      <c r="O24" s="533"/>
      <c r="P24" s="533"/>
      <c r="Q24" s="529"/>
    </row>
    <row r="25" spans="1:17">
      <c r="A25" s="556" t="s">
        <v>611</v>
      </c>
      <c r="B25" s="533">
        <v>1677</v>
      </c>
      <c r="C25" s="533">
        <v>14</v>
      </c>
      <c r="D25" s="533"/>
      <c r="E25" s="533">
        <v>201</v>
      </c>
      <c r="F25" s="533"/>
      <c r="G25" s="533">
        <v>537</v>
      </c>
      <c r="H25" s="533">
        <v>312</v>
      </c>
      <c r="I25" s="533"/>
      <c r="J25" s="533">
        <v>225</v>
      </c>
      <c r="K25" s="533"/>
      <c r="L25" s="533"/>
      <c r="M25" s="533"/>
      <c r="N25" s="533">
        <v>719</v>
      </c>
      <c r="O25" s="533">
        <v>115</v>
      </c>
      <c r="P25" s="533">
        <v>91</v>
      </c>
      <c r="Q25" s="557"/>
    </row>
    <row r="26" spans="1:17">
      <c r="A26" s="556" t="s">
        <v>612</v>
      </c>
      <c r="B26" s="533">
        <v>259</v>
      </c>
      <c r="C26" s="533"/>
      <c r="D26" s="533"/>
      <c r="E26" s="533">
        <v>61</v>
      </c>
      <c r="F26" s="533"/>
      <c r="G26" s="533">
        <v>198</v>
      </c>
      <c r="H26" s="533">
        <v>119</v>
      </c>
      <c r="I26" s="533"/>
      <c r="J26" s="533">
        <v>79</v>
      </c>
      <c r="K26" s="533"/>
      <c r="L26" s="533"/>
      <c r="M26" s="533"/>
      <c r="N26" s="533"/>
      <c r="O26" s="533"/>
      <c r="P26" s="533"/>
      <c r="Q26" s="557"/>
    </row>
    <row r="27" spans="1:17">
      <c r="A27" s="556" t="s">
        <v>613</v>
      </c>
      <c r="B27" s="533">
        <v>293</v>
      </c>
      <c r="C27" s="533"/>
      <c r="D27" s="533"/>
      <c r="E27" s="533">
        <v>76</v>
      </c>
      <c r="F27" s="533"/>
      <c r="G27" s="533">
        <v>217</v>
      </c>
      <c r="H27" s="533">
        <v>131</v>
      </c>
      <c r="I27" s="533"/>
      <c r="J27" s="533">
        <v>86</v>
      </c>
      <c r="K27" s="533"/>
      <c r="L27" s="533"/>
      <c r="M27" s="533"/>
      <c r="N27" s="533"/>
      <c r="O27" s="533"/>
      <c r="P27" s="533"/>
      <c r="Q27" s="557"/>
    </row>
    <row r="28" spans="1:17">
      <c r="A28" s="556" t="s">
        <v>614</v>
      </c>
      <c r="B28" s="533">
        <v>377</v>
      </c>
      <c r="C28" s="533">
        <v>20</v>
      </c>
      <c r="D28" s="533"/>
      <c r="E28" s="533">
        <v>105</v>
      </c>
      <c r="F28" s="533"/>
      <c r="G28" s="533">
        <v>252</v>
      </c>
      <c r="H28" s="533">
        <v>129</v>
      </c>
      <c r="I28" s="533"/>
      <c r="J28" s="533">
        <v>123</v>
      </c>
      <c r="K28" s="533"/>
      <c r="L28" s="533"/>
      <c r="M28" s="533"/>
      <c r="N28" s="533"/>
      <c r="O28" s="533"/>
      <c r="P28" s="533"/>
      <c r="Q28" s="529"/>
    </row>
    <row r="29" spans="1:17">
      <c r="A29" s="556" t="s">
        <v>615</v>
      </c>
      <c r="B29" s="533">
        <v>460</v>
      </c>
      <c r="C29" s="533"/>
      <c r="D29" s="533"/>
      <c r="E29" s="533">
        <v>136</v>
      </c>
      <c r="F29" s="533"/>
      <c r="G29" s="533">
        <v>324</v>
      </c>
      <c r="H29" s="533">
        <v>172</v>
      </c>
      <c r="I29" s="533"/>
      <c r="J29" s="533">
        <v>152</v>
      </c>
      <c r="K29" s="533"/>
      <c r="L29" s="533"/>
      <c r="M29" s="533"/>
      <c r="N29" s="533"/>
      <c r="O29" s="533"/>
      <c r="P29" s="533"/>
      <c r="Q29" s="529"/>
    </row>
    <row r="30" spans="1:17">
      <c r="A30" s="556" t="s">
        <v>616</v>
      </c>
      <c r="B30" s="533">
        <v>710</v>
      </c>
      <c r="C30" s="533">
        <v>14</v>
      </c>
      <c r="D30" s="533"/>
      <c r="E30" s="533">
        <v>107</v>
      </c>
      <c r="F30" s="533"/>
      <c r="G30" s="533">
        <v>471</v>
      </c>
      <c r="H30" s="533">
        <v>272</v>
      </c>
      <c r="I30" s="533"/>
      <c r="J30" s="533">
        <v>199</v>
      </c>
      <c r="K30" s="533"/>
      <c r="L30" s="533"/>
      <c r="M30" s="533"/>
      <c r="N30" s="533">
        <v>84</v>
      </c>
      <c r="O30" s="533">
        <v>34</v>
      </c>
      <c r="P30" s="533"/>
      <c r="Q30" s="529"/>
    </row>
    <row r="31" spans="1:17">
      <c r="A31" s="556" t="s">
        <v>617</v>
      </c>
      <c r="B31" s="533">
        <v>290</v>
      </c>
      <c r="C31" s="533"/>
      <c r="D31" s="533"/>
      <c r="E31" s="533">
        <v>66</v>
      </c>
      <c r="F31" s="533"/>
      <c r="G31" s="533">
        <v>224</v>
      </c>
      <c r="H31" s="533">
        <v>111</v>
      </c>
      <c r="I31" s="533"/>
      <c r="J31" s="533">
        <v>113</v>
      </c>
      <c r="K31" s="533"/>
      <c r="L31" s="533"/>
      <c r="M31" s="533"/>
      <c r="N31" s="533"/>
      <c r="O31" s="533"/>
      <c r="P31" s="533"/>
      <c r="Q31" s="529"/>
    </row>
    <row r="32" spans="1:17">
      <c r="A32" s="556" t="s">
        <v>618</v>
      </c>
      <c r="B32" s="533">
        <v>477</v>
      </c>
      <c r="C32" s="533"/>
      <c r="D32" s="533"/>
      <c r="E32" s="533">
        <v>99</v>
      </c>
      <c r="F32" s="533"/>
      <c r="G32" s="533">
        <v>378</v>
      </c>
      <c r="H32" s="533">
        <v>208</v>
      </c>
      <c r="I32" s="533"/>
      <c r="J32" s="533">
        <v>170</v>
      </c>
      <c r="K32" s="533"/>
      <c r="L32" s="533"/>
      <c r="M32" s="533"/>
      <c r="N32" s="533"/>
      <c r="O32" s="533"/>
      <c r="P32" s="533"/>
      <c r="Q32" s="529"/>
    </row>
    <row r="33" spans="1:17">
      <c r="A33" s="556" t="s">
        <v>619</v>
      </c>
      <c r="B33" s="533">
        <v>336</v>
      </c>
      <c r="C33" s="533">
        <v>34</v>
      </c>
      <c r="D33" s="533"/>
      <c r="E33" s="533">
        <v>85</v>
      </c>
      <c r="F33" s="533"/>
      <c r="G33" s="533">
        <v>217</v>
      </c>
      <c r="H33" s="533">
        <v>131</v>
      </c>
      <c r="I33" s="533"/>
      <c r="J33" s="533">
        <v>86</v>
      </c>
      <c r="K33" s="533"/>
      <c r="L33" s="533"/>
      <c r="M33" s="533"/>
      <c r="N33" s="533"/>
      <c r="O33" s="533"/>
      <c r="P33" s="533"/>
      <c r="Q33" s="529"/>
    </row>
    <row r="34" spans="1:17">
      <c r="A34" s="556" t="s">
        <v>620</v>
      </c>
      <c r="B34" s="533">
        <v>215</v>
      </c>
      <c r="C34" s="533"/>
      <c r="D34" s="533"/>
      <c r="E34" s="533">
        <v>37</v>
      </c>
      <c r="F34" s="533"/>
      <c r="G34" s="533">
        <v>178</v>
      </c>
      <c r="H34" s="533">
        <v>105</v>
      </c>
      <c r="I34" s="533"/>
      <c r="J34" s="533">
        <v>73</v>
      </c>
      <c r="K34" s="533"/>
      <c r="L34" s="533"/>
      <c r="M34" s="533"/>
      <c r="N34" s="533"/>
      <c r="O34" s="533"/>
      <c r="P34" s="533"/>
      <c r="Q34" s="557"/>
    </row>
    <row r="35" spans="1:17">
      <c r="A35" s="556" t="s">
        <v>621</v>
      </c>
      <c r="B35" s="533">
        <v>1319</v>
      </c>
      <c r="C35" s="533"/>
      <c r="D35" s="533"/>
      <c r="E35" s="533">
        <v>267</v>
      </c>
      <c r="F35" s="533"/>
      <c r="G35" s="533">
        <v>856</v>
      </c>
      <c r="H35" s="533">
        <v>475</v>
      </c>
      <c r="I35" s="533"/>
      <c r="J35" s="533">
        <v>381</v>
      </c>
      <c r="K35" s="533"/>
      <c r="L35" s="533"/>
      <c r="M35" s="533"/>
      <c r="N35" s="533">
        <v>87</v>
      </c>
      <c r="O35" s="533">
        <v>109</v>
      </c>
      <c r="P35" s="533"/>
      <c r="Q35" s="529"/>
    </row>
    <row r="36" spans="1:17">
      <c r="A36" s="556" t="s">
        <v>622</v>
      </c>
      <c r="B36" s="533">
        <v>255</v>
      </c>
      <c r="C36" s="533"/>
      <c r="D36" s="533"/>
      <c r="E36" s="533">
        <v>67</v>
      </c>
      <c r="F36" s="533"/>
      <c r="G36" s="533">
        <v>188</v>
      </c>
      <c r="H36" s="533">
        <v>106</v>
      </c>
      <c r="I36" s="533"/>
      <c r="J36" s="533">
        <v>82</v>
      </c>
      <c r="K36" s="533"/>
      <c r="L36" s="533"/>
      <c r="M36" s="533"/>
      <c r="N36" s="533"/>
      <c r="O36" s="533"/>
      <c r="P36" s="533"/>
      <c r="Q36" s="529"/>
    </row>
    <row r="37" spans="1:17">
      <c r="A37" s="556" t="s">
        <v>623</v>
      </c>
      <c r="B37" s="533">
        <v>234</v>
      </c>
      <c r="C37" s="533"/>
      <c r="D37" s="533"/>
      <c r="E37" s="533">
        <v>67</v>
      </c>
      <c r="F37" s="533"/>
      <c r="G37" s="533">
        <v>167</v>
      </c>
      <c r="H37" s="533">
        <v>89</v>
      </c>
      <c r="I37" s="533"/>
      <c r="J37" s="533">
        <v>78</v>
      </c>
      <c r="K37" s="533"/>
      <c r="L37" s="533"/>
      <c r="M37" s="533"/>
      <c r="N37" s="533"/>
      <c r="O37" s="533"/>
      <c r="P37" s="533"/>
      <c r="Q37" s="529"/>
    </row>
    <row r="38" spans="1:17">
      <c r="A38" s="556" t="s">
        <v>624</v>
      </c>
      <c r="B38" s="533">
        <v>71</v>
      </c>
      <c r="C38" s="533"/>
      <c r="D38" s="533"/>
      <c r="E38" s="533">
        <v>12</v>
      </c>
      <c r="F38" s="533"/>
      <c r="G38" s="533">
        <v>59</v>
      </c>
      <c r="H38" s="533">
        <v>37</v>
      </c>
      <c r="I38" s="533"/>
      <c r="J38" s="533">
        <v>22</v>
      </c>
      <c r="K38" s="533"/>
      <c r="L38" s="533"/>
      <c r="M38" s="533"/>
      <c r="N38" s="533"/>
      <c r="O38" s="533"/>
      <c r="P38" s="533"/>
      <c r="Q38" s="529"/>
    </row>
    <row r="39" spans="1:17">
      <c r="A39" s="556" t="s">
        <v>625</v>
      </c>
      <c r="B39" s="533">
        <v>104</v>
      </c>
      <c r="C39" s="533"/>
      <c r="D39" s="533"/>
      <c r="E39" s="533">
        <v>24</v>
      </c>
      <c r="F39" s="533"/>
      <c r="G39" s="533">
        <v>80</v>
      </c>
      <c r="H39" s="533">
        <v>54</v>
      </c>
      <c r="I39" s="533"/>
      <c r="J39" s="533">
        <v>26</v>
      </c>
      <c r="K39" s="533"/>
      <c r="L39" s="533"/>
      <c r="M39" s="533"/>
      <c r="N39" s="533"/>
      <c r="O39" s="533"/>
      <c r="P39" s="533"/>
      <c r="Q39" s="529"/>
    </row>
    <row r="40" spans="1:17">
      <c r="A40" s="556" t="s">
        <v>626</v>
      </c>
      <c r="B40" s="533">
        <v>125</v>
      </c>
      <c r="C40" s="533"/>
      <c r="D40" s="533"/>
      <c r="E40" s="533">
        <v>23</v>
      </c>
      <c r="F40" s="533"/>
      <c r="G40" s="533">
        <v>102</v>
      </c>
      <c r="H40" s="533">
        <v>50</v>
      </c>
      <c r="I40" s="533"/>
      <c r="J40" s="533">
        <v>52</v>
      </c>
      <c r="K40" s="533"/>
      <c r="L40" s="533"/>
      <c r="M40" s="533"/>
      <c r="N40" s="533"/>
      <c r="O40" s="533"/>
      <c r="P40" s="533"/>
      <c r="Q40" s="529"/>
    </row>
    <row r="41" spans="1:17">
      <c r="A41" s="556" t="s">
        <v>627</v>
      </c>
      <c r="B41" s="533">
        <v>162</v>
      </c>
      <c r="C41" s="533"/>
      <c r="D41" s="533"/>
      <c r="E41" s="533">
        <v>33</v>
      </c>
      <c r="F41" s="533"/>
      <c r="G41" s="533">
        <v>129</v>
      </c>
      <c r="H41" s="533">
        <v>69</v>
      </c>
      <c r="I41" s="533"/>
      <c r="J41" s="533">
        <v>60</v>
      </c>
      <c r="K41" s="533"/>
      <c r="L41" s="533"/>
      <c r="M41" s="533"/>
      <c r="N41" s="533"/>
      <c r="O41" s="533"/>
      <c r="P41" s="533"/>
      <c r="Q41" s="557"/>
    </row>
    <row r="42" spans="1:17">
      <c r="A42" s="556" t="s">
        <v>628</v>
      </c>
      <c r="B42" s="533">
        <v>507</v>
      </c>
      <c r="C42" s="533"/>
      <c r="D42" s="533"/>
      <c r="E42" s="533">
        <v>141</v>
      </c>
      <c r="F42" s="533"/>
      <c r="G42" s="533">
        <v>366</v>
      </c>
      <c r="H42" s="533">
        <v>193</v>
      </c>
      <c r="I42" s="533"/>
      <c r="J42" s="533">
        <v>173</v>
      </c>
      <c r="K42" s="533"/>
      <c r="L42" s="533"/>
      <c r="M42" s="533"/>
      <c r="N42" s="533"/>
      <c r="O42" s="533"/>
      <c r="P42" s="533"/>
      <c r="Q42" s="557"/>
    </row>
    <row r="43" spans="1:17">
      <c r="A43" s="556" t="s">
        <v>629</v>
      </c>
      <c r="B43" s="533">
        <v>189</v>
      </c>
      <c r="C43" s="533"/>
      <c r="D43" s="533"/>
      <c r="E43" s="533">
        <v>33</v>
      </c>
      <c r="F43" s="533"/>
      <c r="G43" s="533">
        <v>156</v>
      </c>
      <c r="H43" s="533">
        <v>96</v>
      </c>
      <c r="I43" s="533"/>
      <c r="J43" s="533">
        <v>60</v>
      </c>
      <c r="K43" s="533"/>
      <c r="L43" s="533"/>
      <c r="M43" s="533"/>
      <c r="N43" s="533"/>
      <c r="O43" s="533"/>
      <c r="P43" s="533"/>
      <c r="Q43" s="557"/>
    </row>
    <row r="44" spans="1:17">
      <c r="A44" s="556" t="s">
        <v>630</v>
      </c>
      <c r="B44" s="533">
        <v>310</v>
      </c>
      <c r="C44" s="533"/>
      <c r="D44" s="533"/>
      <c r="E44" s="533">
        <v>74</v>
      </c>
      <c r="F44" s="533"/>
      <c r="G44" s="533">
        <v>236</v>
      </c>
      <c r="H44" s="533">
        <v>141</v>
      </c>
      <c r="I44" s="533"/>
      <c r="J44" s="533">
        <v>95</v>
      </c>
      <c r="K44" s="533"/>
      <c r="L44" s="533"/>
      <c r="M44" s="533"/>
      <c r="N44" s="533"/>
      <c r="O44" s="533"/>
      <c r="P44" s="533"/>
      <c r="Q44" s="529"/>
    </row>
    <row r="45" spans="1:17">
      <c r="A45" s="556" t="s">
        <v>631</v>
      </c>
      <c r="B45" s="533">
        <v>349</v>
      </c>
      <c r="C45" s="533"/>
      <c r="D45" s="533"/>
      <c r="E45" s="533">
        <v>74</v>
      </c>
      <c r="F45" s="533"/>
      <c r="G45" s="533">
        <v>275</v>
      </c>
      <c r="H45" s="533">
        <v>160</v>
      </c>
      <c r="I45" s="533"/>
      <c r="J45" s="533">
        <v>115</v>
      </c>
      <c r="K45" s="533"/>
      <c r="L45" s="533"/>
      <c r="M45" s="533"/>
      <c r="N45" s="533"/>
      <c r="O45" s="533"/>
      <c r="P45" s="533"/>
      <c r="Q45" s="529"/>
    </row>
    <row r="46" spans="1:17">
      <c r="A46" s="556" t="s">
        <v>632</v>
      </c>
      <c r="B46" s="533">
        <v>143</v>
      </c>
      <c r="C46" s="533"/>
      <c r="D46" s="533"/>
      <c r="E46" s="533">
        <v>30</v>
      </c>
      <c r="F46" s="533"/>
      <c r="G46" s="533">
        <v>113</v>
      </c>
      <c r="H46" s="533">
        <v>58</v>
      </c>
      <c r="I46" s="533"/>
      <c r="J46" s="533">
        <v>55</v>
      </c>
      <c r="K46" s="533"/>
      <c r="L46" s="533"/>
      <c r="M46" s="533"/>
      <c r="N46" s="533"/>
      <c r="O46" s="533"/>
      <c r="P46" s="533"/>
      <c r="Q46" s="529"/>
    </row>
    <row r="47" spans="1:17">
      <c r="A47" s="556" t="s">
        <v>633</v>
      </c>
      <c r="B47" s="533">
        <v>1298</v>
      </c>
      <c r="C47" s="533">
        <v>22</v>
      </c>
      <c r="D47" s="533"/>
      <c r="E47" s="533">
        <v>192</v>
      </c>
      <c r="F47" s="533"/>
      <c r="G47" s="533">
        <v>695</v>
      </c>
      <c r="H47" s="533">
        <v>383</v>
      </c>
      <c r="I47" s="533"/>
      <c r="J47" s="533">
        <v>312</v>
      </c>
      <c r="K47" s="533"/>
      <c r="L47" s="533"/>
      <c r="M47" s="533"/>
      <c r="N47" s="533">
        <v>315</v>
      </c>
      <c r="O47" s="533">
        <v>74</v>
      </c>
      <c r="P47" s="533"/>
      <c r="Q47" s="529"/>
    </row>
    <row r="48" spans="1:17">
      <c r="A48" s="556" t="s">
        <v>634</v>
      </c>
      <c r="B48" s="533">
        <v>239</v>
      </c>
      <c r="C48" s="533"/>
      <c r="D48" s="533"/>
      <c r="E48" s="533">
        <v>58</v>
      </c>
      <c r="F48" s="533"/>
      <c r="G48" s="533">
        <v>181</v>
      </c>
      <c r="H48" s="533">
        <v>85</v>
      </c>
      <c r="I48" s="533"/>
      <c r="J48" s="533">
        <v>96</v>
      </c>
      <c r="K48" s="533"/>
      <c r="L48" s="533"/>
      <c r="M48" s="533"/>
      <c r="N48" s="533"/>
      <c r="O48" s="533"/>
      <c r="P48" s="533"/>
      <c r="Q48" s="529"/>
    </row>
    <row r="49" spans="1:17">
      <c r="A49" s="556" t="s">
        <v>635</v>
      </c>
      <c r="B49" s="533">
        <v>453</v>
      </c>
      <c r="C49" s="533"/>
      <c r="D49" s="533"/>
      <c r="E49" s="533">
        <v>113</v>
      </c>
      <c r="F49" s="533"/>
      <c r="G49" s="533">
        <v>340</v>
      </c>
      <c r="H49" s="533">
        <v>190</v>
      </c>
      <c r="I49" s="533"/>
      <c r="J49" s="533">
        <v>150</v>
      </c>
      <c r="K49" s="533"/>
      <c r="L49" s="533"/>
      <c r="M49" s="533"/>
      <c r="N49" s="533"/>
      <c r="O49" s="533"/>
      <c r="P49" s="533"/>
      <c r="Q49" s="529"/>
    </row>
    <row r="50" spans="1:17">
      <c r="A50" s="556" t="s">
        <v>636</v>
      </c>
      <c r="B50" s="533">
        <v>1001</v>
      </c>
      <c r="C50" s="533">
        <v>20</v>
      </c>
      <c r="D50" s="533"/>
      <c r="E50" s="533">
        <v>165</v>
      </c>
      <c r="F50" s="533"/>
      <c r="G50" s="533">
        <v>535</v>
      </c>
      <c r="H50" s="533">
        <v>291</v>
      </c>
      <c r="I50" s="533"/>
      <c r="J50" s="533">
        <v>244</v>
      </c>
      <c r="K50" s="533"/>
      <c r="L50" s="533"/>
      <c r="M50" s="533"/>
      <c r="N50" s="533">
        <v>95</v>
      </c>
      <c r="O50" s="533">
        <v>54</v>
      </c>
      <c r="P50" s="533">
        <v>132</v>
      </c>
      <c r="Q50" s="529"/>
    </row>
    <row r="51" spans="1:17">
      <c r="A51" s="556" t="s">
        <v>637</v>
      </c>
      <c r="B51" s="533">
        <v>216</v>
      </c>
      <c r="C51" s="533"/>
      <c r="D51" s="533"/>
      <c r="E51" s="533">
        <v>51</v>
      </c>
      <c r="F51" s="533"/>
      <c r="G51" s="533">
        <v>165</v>
      </c>
      <c r="H51" s="533">
        <v>97</v>
      </c>
      <c r="I51" s="533"/>
      <c r="J51" s="533">
        <v>68</v>
      </c>
      <c r="K51" s="533"/>
      <c r="L51" s="533"/>
      <c r="M51" s="533"/>
      <c r="N51" s="533"/>
      <c r="O51" s="533"/>
      <c r="P51" s="533"/>
      <c r="Q51" s="557"/>
    </row>
    <row r="52" spans="1:17">
      <c r="A52" s="556" t="s">
        <v>638</v>
      </c>
      <c r="B52" s="533">
        <v>164</v>
      </c>
      <c r="C52" s="533"/>
      <c r="D52" s="533"/>
      <c r="E52" s="533">
        <v>41</v>
      </c>
      <c r="F52" s="533"/>
      <c r="G52" s="533">
        <v>123</v>
      </c>
      <c r="H52" s="533">
        <v>68</v>
      </c>
      <c r="I52" s="533"/>
      <c r="J52" s="533">
        <v>55</v>
      </c>
      <c r="K52" s="533"/>
      <c r="L52" s="533"/>
      <c r="M52" s="533"/>
      <c r="N52" s="533"/>
      <c r="O52" s="533"/>
      <c r="P52" s="533"/>
      <c r="Q52" s="529"/>
    </row>
    <row r="53" spans="1:17">
      <c r="A53" s="556" t="s">
        <v>639</v>
      </c>
      <c r="B53" s="533">
        <v>256</v>
      </c>
      <c r="C53" s="533"/>
      <c r="D53" s="533"/>
      <c r="E53" s="533">
        <v>46</v>
      </c>
      <c r="F53" s="533"/>
      <c r="G53" s="533">
        <v>150</v>
      </c>
      <c r="H53" s="533">
        <v>83</v>
      </c>
      <c r="I53" s="533"/>
      <c r="J53" s="533">
        <v>67</v>
      </c>
      <c r="K53" s="533"/>
      <c r="L53" s="533"/>
      <c r="M53" s="533"/>
      <c r="N53" s="533"/>
      <c r="O53" s="533">
        <v>60</v>
      </c>
      <c r="P53" s="533"/>
      <c r="Q53" s="529"/>
    </row>
    <row r="54" spans="1:17">
      <c r="A54" s="556" t="s">
        <v>640</v>
      </c>
      <c r="B54" s="533">
        <v>142</v>
      </c>
      <c r="C54" s="533"/>
      <c r="D54" s="533"/>
      <c r="E54" s="533">
        <v>36</v>
      </c>
      <c r="F54" s="533"/>
      <c r="G54" s="533">
        <v>106</v>
      </c>
      <c r="H54" s="533">
        <v>57</v>
      </c>
      <c r="I54" s="533"/>
      <c r="J54" s="533">
        <v>49</v>
      </c>
      <c r="K54" s="533"/>
      <c r="L54" s="533"/>
      <c r="M54" s="533"/>
      <c r="N54" s="533"/>
      <c r="O54" s="533"/>
      <c r="P54" s="533"/>
      <c r="Q54" s="529"/>
    </row>
    <row r="55" spans="1:17">
      <c r="A55" s="556" t="s">
        <v>641</v>
      </c>
      <c r="B55" s="533">
        <v>470</v>
      </c>
      <c r="C55" s="533"/>
      <c r="D55" s="533"/>
      <c r="E55" s="533">
        <v>117</v>
      </c>
      <c r="F55" s="533"/>
      <c r="G55" s="533">
        <v>353</v>
      </c>
      <c r="H55" s="533">
        <v>195</v>
      </c>
      <c r="I55" s="533"/>
      <c r="J55" s="533">
        <v>158</v>
      </c>
      <c r="K55" s="533"/>
      <c r="L55" s="533"/>
      <c r="M55" s="533"/>
      <c r="N55" s="533"/>
      <c r="O55" s="533"/>
      <c r="P55" s="533"/>
      <c r="Q55" s="557"/>
    </row>
    <row r="56" spans="1:17">
      <c r="A56" s="556" t="s">
        <v>642</v>
      </c>
      <c r="B56" s="533">
        <v>302</v>
      </c>
      <c r="C56" s="533"/>
      <c r="D56" s="533"/>
      <c r="E56" s="533">
        <v>75</v>
      </c>
      <c r="F56" s="533"/>
      <c r="G56" s="533">
        <v>227</v>
      </c>
      <c r="H56" s="533">
        <v>126</v>
      </c>
      <c r="I56" s="533"/>
      <c r="J56" s="533">
        <v>101</v>
      </c>
      <c r="K56" s="533"/>
      <c r="L56" s="533"/>
      <c r="M56" s="533"/>
      <c r="N56" s="533"/>
      <c r="O56" s="533"/>
      <c r="P56" s="533"/>
      <c r="Q56" s="557"/>
    </row>
    <row r="57" spans="1:17">
      <c r="A57" s="556" t="s">
        <v>643</v>
      </c>
      <c r="B57" s="533">
        <v>416</v>
      </c>
      <c r="C57" s="533"/>
      <c r="D57" s="533"/>
      <c r="E57" s="533">
        <v>143</v>
      </c>
      <c r="F57" s="533"/>
      <c r="G57" s="533">
        <v>273</v>
      </c>
      <c r="H57" s="533">
        <v>168</v>
      </c>
      <c r="I57" s="533"/>
      <c r="J57" s="533">
        <v>105</v>
      </c>
      <c r="K57" s="533"/>
      <c r="L57" s="533"/>
      <c r="M57" s="533"/>
      <c r="N57" s="533"/>
      <c r="O57" s="533"/>
      <c r="P57" s="533"/>
      <c r="Q57" s="529"/>
    </row>
    <row r="58" spans="1:17">
      <c r="A58" s="556" t="s">
        <v>644</v>
      </c>
      <c r="B58" s="533">
        <v>188</v>
      </c>
      <c r="C58" s="533"/>
      <c r="D58" s="533"/>
      <c r="E58" s="533">
        <v>39</v>
      </c>
      <c r="F58" s="533"/>
      <c r="G58" s="533">
        <v>149</v>
      </c>
      <c r="H58" s="533">
        <v>77</v>
      </c>
      <c r="I58" s="533"/>
      <c r="J58" s="533">
        <v>72</v>
      </c>
      <c r="K58" s="533"/>
      <c r="L58" s="533"/>
      <c r="M58" s="533"/>
      <c r="N58" s="533"/>
      <c r="O58" s="533"/>
      <c r="P58" s="533"/>
      <c r="Q58" s="529"/>
    </row>
    <row r="59" spans="1:17">
      <c r="A59" s="556" t="s">
        <v>645</v>
      </c>
      <c r="B59" s="533">
        <v>249</v>
      </c>
      <c r="C59" s="533"/>
      <c r="D59" s="533"/>
      <c r="E59" s="533">
        <v>50</v>
      </c>
      <c r="F59" s="533"/>
      <c r="G59" s="533">
        <v>199</v>
      </c>
      <c r="H59" s="533">
        <v>99</v>
      </c>
      <c r="I59" s="533"/>
      <c r="J59" s="533">
        <v>100</v>
      </c>
      <c r="K59" s="533"/>
      <c r="L59" s="533"/>
      <c r="M59" s="533"/>
      <c r="N59" s="533"/>
      <c r="O59" s="533"/>
      <c r="P59" s="533"/>
      <c r="Q59" s="529"/>
    </row>
    <row r="60" spans="1:17">
      <c r="A60" s="556" t="s">
        <v>646</v>
      </c>
      <c r="B60" s="533">
        <v>94</v>
      </c>
      <c r="C60" s="533"/>
      <c r="D60" s="533"/>
      <c r="E60" s="533">
        <v>21</v>
      </c>
      <c r="F60" s="533"/>
      <c r="G60" s="533">
        <v>73</v>
      </c>
      <c r="H60" s="533">
        <v>38</v>
      </c>
      <c r="I60" s="533"/>
      <c r="J60" s="533">
        <v>35</v>
      </c>
      <c r="K60" s="533"/>
      <c r="L60" s="533"/>
      <c r="M60" s="533"/>
      <c r="N60" s="533"/>
      <c r="O60" s="533"/>
      <c r="P60" s="533"/>
      <c r="Q60" s="529"/>
    </row>
    <row r="61" spans="1:17">
      <c r="A61" s="556" t="s">
        <v>647</v>
      </c>
      <c r="B61" s="533">
        <v>259</v>
      </c>
      <c r="C61" s="533"/>
      <c r="D61" s="533"/>
      <c r="E61" s="533">
        <v>58</v>
      </c>
      <c r="F61" s="533"/>
      <c r="G61" s="533">
        <v>158</v>
      </c>
      <c r="H61" s="533">
        <v>86</v>
      </c>
      <c r="I61" s="533"/>
      <c r="J61" s="533">
        <v>72</v>
      </c>
      <c r="K61" s="533"/>
      <c r="L61" s="533"/>
      <c r="M61" s="533"/>
      <c r="N61" s="533"/>
      <c r="O61" s="533">
        <v>43</v>
      </c>
      <c r="P61" s="533"/>
      <c r="Q61" s="529"/>
    </row>
    <row r="62" spans="1:17">
      <c r="A62" s="556" t="s">
        <v>648</v>
      </c>
      <c r="B62" s="533">
        <v>274</v>
      </c>
      <c r="C62" s="533"/>
      <c r="D62" s="533"/>
      <c r="E62" s="533">
        <v>77</v>
      </c>
      <c r="F62" s="533"/>
      <c r="G62" s="533">
        <v>197</v>
      </c>
      <c r="H62" s="533">
        <v>111</v>
      </c>
      <c r="I62" s="533"/>
      <c r="J62" s="533">
        <v>86</v>
      </c>
      <c r="K62" s="533"/>
      <c r="L62" s="533"/>
      <c r="M62" s="533"/>
      <c r="N62" s="533"/>
      <c r="O62" s="533"/>
      <c r="P62" s="533"/>
      <c r="Q62" s="529"/>
    </row>
    <row r="63" spans="1:17">
      <c r="A63" s="556" t="s">
        <v>649</v>
      </c>
      <c r="B63" s="533">
        <v>307</v>
      </c>
      <c r="C63" s="533"/>
      <c r="D63" s="533"/>
      <c r="E63" s="533">
        <v>64</v>
      </c>
      <c r="F63" s="533"/>
      <c r="G63" s="533">
        <v>192</v>
      </c>
      <c r="H63" s="533">
        <v>101</v>
      </c>
      <c r="I63" s="533"/>
      <c r="J63" s="533">
        <v>91</v>
      </c>
      <c r="K63" s="533"/>
      <c r="L63" s="533"/>
      <c r="M63" s="533"/>
      <c r="N63" s="533"/>
      <c r="O63" s="533">
        <v>51</v>
      </c>
      <c r="P63" s="533"/>
      <c r="Q63" s="529"/>
    </row>
    <row r="64" spans="1:17">
      <c r="A64" s="556" t="s">
        <v>650</v>
      </c>
      <c r="B64" s="533">
        <v>779</v>
      </c>
      <c r="C64" s="533"/>
      <c r="D64" s="533"/>
      <c r="E64" s="533">
        <v>150</v>
      </c>
      <c r="F64" s="533"/>
      <c r="G64" s="533">
        <v>527</v>
      </c>
      <c r="H64" s="533">
        <v>275</v>
      </c>
      <c r="I64" s="533"/>
      <c r="J64" s="533">
        <v>252</v>
      </c>
      <c r="K64" s="533"/>
      <c r="L64" s="533"/>
      <c r="M64" s="533"/>
      <c r="N64" s="533">
        <v>102</v>
      </c>
      <c r="O64" s="533"/>
      <c r="P64" s="533"/>
      <c r="Q64" s="529"/>
    </row>
    <row r="65" spans="1:25">
      <c r="A65" s="556" t="s">
        <v>651</v>
      </c>
      <c r="B65" s="533">
        <v>698</v>
      </c>
      <c r="C65" s="533"/>
      <c r="D65" s="533"/>
      <c r="E65" s="533">
        <v>153</v>
      </c>
      <c r="F65" s="533"/>
      <c r="G65" s="533">
        <v>426</v>
      </c>
      <c r="H65" s="533">
        <v>223</v>
      </c>
      <c r="I65" s="533"/>
      <c r="J65" s="533">
        <v>203</v>
      </c>
      <c r="K65" s="533"/>
      <c r="L65" s="533"/>
      <c r="M65" s="533"/>
      <c r="N65" s="533">
        <v>90</v>
      </c>
      <c r="O65" s="533">
        <v>29</v>
      </c>
      <c r="P65" s="533"/>
      <c r="Q65" s="557"/>
    </row>
    <row r="66" spans="1:25">
      <c r="A66" s="556" t="s">
        <v>652</v>
      </c>
      <c r="B66" s="533">
        <v>807</v>
      </c>
      <c r="C66" s="533">
        <v>20</v>
      </c>
      <c r="D66" s="533"/>
      <c r="E66" s="533">
        <v>209</v>
      </c>
      <c r="F66" s="533"/>
      <c r="G66" s="533">
        <v>578</v>
      </c>
      <c r="H66" s="533">
        <v>312</v>
      </c>
      <c r="I66" s="533"/>
      <c r="J66" s="533">
        <v>266</v>
      </c>
      <c r="K66" s="533"/>
      <c r="L66" s="533"/>
      <c r="M66" s="533"/>
      <c r="N66" s="533"/>
      <c r="O66" s="533"/>
      <c r="P66" s="533"/>
      <c r="Q66" s="529"/>
    </row>
    <row r="67" spans="1:25">
      <c r="A67" s="556" t="s">
        <v>653</v>
      </c>
      <c r="B67" s="533">
        <v>372</v>
      </c>
      <c r="C67" s="533"/>
      <c r="D67" s="533"/>
      <c r="E67" s="533">
        <v>89</v>
      </c>
      <c r="F67" s="533"/>
      <c r="G67" s="533">
        <v>283</v>
      </c>
      <c r="H67" s="533">
        <v>156</v>
      </c>
      <c r="I67" s="533"/>
      <c r="J67" s="533">
        <v>127</v>
      </c>
      <c r="K67" s="533"/>
      <c r="L67" s="533"/>
      <c r="M67" s="533"/>
      <c r="N67" s="533"/>
      <c r="O67" s="533"/>
      <c r="P67" s="533"/>
      <c r="Q67" s="529"/>
    </row>
    <row r="68" spans="1:25">
      <c r="A68" s="556" t="s">
        <v>654</v>
      </c>
      <c r="B68" s="533">
        <v>157</v>
      </c>
      <c r="C68" s="533"/>
      <c r="D68" s="533"/>
      <c r="E68" s="533">
        <v>32</v>
      </c>
      <c r="F68" s="533"/>
      <c r="G68" s="533">
        <v>125</v>
      </c>
      <c r="H68" s="533">
        <v>67</v>
      </c>
      <c r="I68" s="533"/>
      <c r="J68" s="533">
        <v>58</v>
      </c>
      <c r="K68" s="533"/>
      <c r="L68" s="533"/>
      <c r="M68" s="533"/>
      <c r="N68" s="533"/>
      <c r="O68" s="533"/>
      <c r="P68" s="533"/>
      <c r="Q68" s="529"/>
    </row>
    <row r="69" spans="1:25" ht="13.15" thickBot="1">
      <c r="A69" s="556" t="s">
        <v>655</v>
      </c>
      <c r="B69" s="533">
        <v>382</v>
      </c>
      <c r="C69" s="533"/>
      <c r="D69" s="533"/>
      <c r="E69" s="533">
        <v>97</v>
      </c>
      <c r="F69" s="533"/>
      <c r="G69" s="533">
        <v>285</v>
      </c>
      <c r="H69" s="533">
        <v>161</v>
      </c>
      <c r="I69" s="533"/>
      <c r="J69" s="533">
        <v>124</v>
      </c>
      <c r="K69" s="533"/>
      <c r="L69" s="533"/>
      <c r="M69" s="533"/>
      <c r="N69" s="533"/>
      <c r="O69" s="533"/>
      <c r="P69" s="533"/>
      <c r="Q69" s="529"/>
    </row>
    <row r="70" spans="1:25" ht="13.15" thickTop="1">
      <c r="A70" s="534"/>
      <c r="B70" s="534"/>
      <c r="C70" s="534"/>
      <c r="D70" s="534"/>
      <c r="E70" s="534"/>
      <c r="F70" s="534"/>
      <c r="G70" s="534"/>
      <c r="H70" s="534"/>
      <c r="I70" s="534"/>
      <c r="J70" s="534"/>
      <c r="K70" s="534"/>
      <c r="L70" s="534"/>
      <c r="M70" s="534"/>
      <c r="N70" s="534"/>
      <c r="O70" s="534"/>
      <c r="P70" s="534"/>
      <c r="Q70" s="534"/>
      <c r="V70" s="568"/>
      <c r="W70" s="568"/>
      <c r="X70" s="568"/>
      <c r="Y70" s="568"/>
    </row>
    <row r="71" spans="1:25">
      <c r="A71" s="529" t="s">
        <v>696</v>
      </c>
      <c r="B71" s="529"/>
      <c r="C71" s="529"/>
      <c r="D71" s="529"/>
      <c r="E71" s="529"/>
      <c r="F71" s="529"/>
      <c r="G71" s="529"/>
      <c r="H71" s="529"/>
      <c r="I71" s="529"/>
      <c r="J71" s="529"/>
      <c r="K71" s="529"/>
      <c r="L71" s="529"/>
      <c r="M71" s="529"/>
      <c r="N71" s="529"/>
      <c r="O71" s="529"/>
      <c r="P71" s="529"/>
      <c r="Q71" s="461"/>
      <c r="V71" s="568"/>
      <c r="W71" s="568"/>
      <c r="X71" s="568"/>
      <c r="Y71" s="568"/>
    </row>
    <row r="72" spans="1:25">
      <c r="A72" s="558" t="s">
        <v>697</v>
      </c>
      <c r="B72" s="558"/>
      <c r="C72" s="558"/>
      <c r="D72" s="558"/>
      <c r="E72" s="558"/>
      <c r="F72" s="558"/>
      <c r="G72" s="559"/>
      <c r="H72" s="559"/>
      <c r="I72" s="559"/>
      <c r="J72" s="559"/>
      <c r="K72" s="559"/>
      <c r="L72" s="559"/>
      <c r="M72" s="559"/>
      <c r="N72" s="559"/>
      <c r="O72" s="559"/>
      <c r="P72" s="559"/>
      <c r="Q72" s="559"/>
      <c r="V72" s="568"/>
      <c r="W72" s="568"/>
      <c r="X72" s="568"/>
      <c r="Y72" s="568"/>
    </row>
    <row r="73" spans="1:25">
      <c r="A73" s="558" t="s">
        <v>698</v>
      </c>
      <c r="B73" s="558"/>
      <c r="C73" s="558"/>
      <c r="D73" s="558"/>
      <c r="E73" s="558"/>
      <c r="F73" s="558"/>
      <c r="G73" s="559"/>
      <c r="H73" s="559"/>
      <c r="I73" s="559"/>
      <c r="J73" s="559"/>
      <c r="K73" s="559"/>
      <c r="L73" s="559"/>
      <c r="M73" s="559"/>
      <c r="N73" s="559"/>
      <c r="O73" s="559"/>
      <c r="P73" s="559"/>
      <c r="Q73" s="559"/>
    </row>
    <row r="74" spans="1:25">
      <c r="A74" s="702" t="s">
        <v>699</v>
      </c>
      <c r="B74" s="703"/>
      <c r="C74" s="703"/>
      <c r="D74" s="703"/>
      <c r="E74" s="703"/>
      <c r="F74" s="703"/>
      <c r="G74" s="703"/>
      <c r="H74" s="703"/>
      <c r="I74" s="703"/>
      <c r="J74" s="703"/>
      <c r="K74" s="703"/>
      <c r="L74" s="703"/>
      <c r="M74" s="703"/>
      <c r="N74" s="703"/>
      <c r="O74" s="703"/>
      <c r="P74" s="703"/>
      <c r="Q74" s="27"/>
    </row>
    <row r="78" spans="1:25" ht="13.15">
      <c r="A78" s="717" t="s">
        <v>700</v>
      </c>
      <c r="B78" s="717"/>
      <c r="C78" s="717"/>
      <c r="D78" s="717"/>
      <c r="E78" s="717"/>
      <c r="F78" s="717"/>
      <c r="G78" s="717"/>
      <c r="H78" s="717"/>
      <c r="I78" s="717"/>
      <c r="J78" s="717"/>
      <c r="K78" s="717"/>
      <c r="L78" s="717"/>
      <c r="M78" s="717"/>
      <c r="N78" s="717"/>
      <c r="O78" s="717"/>
      <c r="P78" s="717"/>
    </row>
    <row r="79" spans="1:25" ht="13.15">
      <c r="A79" s="717" t="s">
        <v>794</v>
      </c>
      <c r="B79" s="717"/>
      <c r="C79" s="717"/>
      <c r="D79" s="717"/>
      <c r="E79" s="717"/>
      <c r="F79" s="717"/>
      <c r="G79" s="717"/>
      <c r="H79" s="717"/>
      <c r="I79" s="717"/>
      <c r="J79" s="717"/>
      <c r="K79" s="717"/>
      <c r="L79" s="717"/>
      <c r="M79" s="717"/>
      <c r="N79" s="717"/>
      <c r="O79" s="717"/>
      <c r="P79" s="717"/>
    </row>
    <row r="80" spans="1:25">
      <c r="A80" s="560"/>
      <c r="B80" s="561"/>
      <c r="C80" s="560"/>
      <c r="D80" s="560"/>
    </row>
    <row r="81" spans="1:8" ht="13.15" thickBot="1">
      <c r="H81" s="562" t="s">
        <v>225</v>
      </c>
    </row>
    <row r="82" spans="1:8" ht="30.75" thickTop="1">
      <c r="A82" s="563" t="s">
        <v>588</v>
      </c>
      <c r="B82" s="564" t="s">
        <v>701</v>
      </c>
      <c r="C82" s="621" t="s">
        <v>702</v>
      </c>
      <c r="E82" s="619" t="s">
        <v>703</v>
      </c>
      <c r="G82" s="619" t="s">
        <v>704</v>
      </c>
      <c r="H82" s="619" t="s">
        <v>705</v>
      </c>
    </row>
    <row r="83" spans="1:8">
      <c r="A83" s="565" t="s">
        <v>593</v>
      </c>
      <c r="B83" s="367">
        <v>599</v>
      </c>
      <c r="C83" s="367">
        <v>2125</v>
      </c>
      <c r="E83" s="367">
        <v>736</v>
      </c>
      <c r="G83" s="367">
        <v>50</v>
      </c>
      <c r="H83" s="367">
        <v>4</v>
      </c>
    </row>
    <row r="84" spans="1:8">
      <c r="A84" s="565" t="s">
        <v>594</v>
      </c>
      <c r="B84" s="367">
        <v>241</v>
      </c>
      <c r="C84" s="367">
        <v>678</v>
      </c>
      <c r="E84" s="367">
        <v>419</v>
      </c>
      <c r="G84" s="367">
        <v>40</v>
      </c>
      <c r="H84" s="367">
        <v>3</v>
      </c>
    </row>
    <row r="85" spans="1:8">
      <c r="A85" s="565" t="s">
        <v>595</v>
      </c>
      <c r="B85" s="367">
        <v>33</v>
      </c>
      <c r="C85" s="367">
        <v>134</v>
      </c>
      <c r="E85" s="367">
        <v>76</v>
      </c>
      <c r="G85" s="17"/>
      <c r="H85" s="17"/>
    </row>
    <row r="86" spans="1:8">
      <c r="A86" s="565" t="s">
        <v>596</v>
      </c>
      <c r="B86" s="367">
        <v>19</v>
      </c>
      <c r="C86" s="367">
        <v>55</v>
      </c>
      <c r="E86" s="367">
        <v>80</v>
      </c>
      <c r="G86" s="17"/>
      <c r="H86" s="17"/>
    </row>
    <row r="87" spans="1:8">
      <c r="A87" s="565" t="s">
        <v>597</v>
      </c>
      <c r="B87" s="367">
        <v>29</v>
      </c>
      <c r="C87" s="367">
        <v>73</v>
      </c>
      <c r="E87" s="367">
        <v>26</v>
      </c>
      <c r="G87" s="17"/>
      <c r="H87" s="17"/>
    </row>
    <row r="88" spans="1:8">
      <c r="A88" s="565" t="s">
        <v>598</v>
      </c>
      <c r="B88" s="367">
        <v>6</v>
      </c>
      <c r="C88" s="367">
        <v>27</v>
      </c>
      <c r="E88" s="17"/>
      <c r="G88" s="17"/>
      <c r="H88" s="17"/>
    </row>
    <row r="89" spans="1:8">
      <c r="A89" s="565" t="s">
        <v>599</v>
      </c>
      <c r="B89" s="367">
        <v>3</v>
      </c>
      <c r="C89" s="367">
        <v>19</v>
      </c>
      <c r="E89" s="17"/>
      <c r="G89" s="17"/>
      <c r="H89" s="17"/>
    </row>
    <row r="90" spans="1:8">
      <c r="A90" s="565" t="s">
        <v>600</v>
      </c>
      <c r="B90" s="367">
        <v>5</v>
      </c>
      <c r="C90" s="367">
        <v>13</v>
      </c>
      <c r="E90" s="17"/>
      <c r="G90" s="17"/>
      <c r="H90" s="17"/>
    </row>
    <row r="91" spans="1:8">
      <c r="A91" s="565" t="s">
        <v>601</v>
      </c>
      <c r="B91" s="367">
        <v>3</v>
      </c>
      <c r="C91" s="367">
        <v>19</v>
      </c>
      <c r="E91" s="17"/>
      <c r="G91" s="17"/>
      <c r="H91" s="17"/>
    </row>
    <row r="92" spans="1:8">
      <c r="A92" s="565" t="s">
        <v>602</v>
      </c>
      <c r="B92" s="367">
        <v>5</v>
      </c>
      <c r="C92" s="367">
        <v>24</v>
      </c>
      <c r="E92" s="367">
        <v>8</v>
      </c>
      <c r="G92" s="17"/>
      <c r="H92" s="17"/>
    </row>
    <row r="93" spans="1:8">
      <c r="A93" s="565" t="s">
        <v>603</v>
      </c>
      <c r="B93" s="367">
        <v>5</v>
      </c>
      <c r="C93" s="367">
        <v>18</v>
      </c>
      <c r="E93" s="17"/>
      <c r="G93" s="17"/>
      <c r="H93" s="17"/>
    </row>
    <row r="94" spans="1:8">
      <c r="A94" s="565" t="s">
        <v>604</v>
      </c>
      <c r="B94" s="367">
        <v>4</v>
      </c>
      <c r="C94" s="367">
        <v>16</v>
      </c>
      <c r="E94" s="17"/>
      <c r="G94" s="17"/>
      <c r="H94" s="17"/>
    </row>
    <row r="95" spans="1:8">
      <c r="A95" s="565" t="s">
        <v>605</v>
      </c>
      <c r="B95" s="367">
        <v>3</v>
      </c>
      <c r="C95" s="367">
        <v>11</v>
      </c>
      <c r="E95" s="17"/>
      <c r="G95" s="17"/>
      <c r="H95" s="17"/>
    </row>
    <row r="96" spans="1:8">
      <c r="A96" s="565" t="s">
        <v>606</v>
      </c>
      <c r="B96" s="367">
        <v>1</v>
      </c>
      <c r="C96" s="367">
        <v>7</v>
      </c>
      <c r="E96" s="17"/>
      <c r="G96" s="17"/>
      <c r="H96" s="17"/>
    </row>
    <row r="97" spans="1:8">
      <c r="A97" s="565" t="s">
        <v>607</v>
      </c>
      <c r="B97" s="367">
        <v>1</v>
      </c>
      <c r="C97" s="367">
        <v>6</v>
      </c>
      <c r="E97" s="17"/>
      <c r="G97" s="17"/>
      <c r="H97" s="17"/>
    </row>
    <row r="98" spans="1:8">
      <c r="A98" s="565" t="s">
        <v>608</v>
      </c>
      <c r="B98" s="367">
        <v>2</v>
      </c>
      <c r="C98" s="367">
        <v>8</v>
      </c>
      <c r="E98" s="17"/>
      <c r="G98" s="17"/>
      <c r="H98" s="17"/>
    </row>
    <row r="99" spans="1:8">
      <c r="A99" s="565" t="s">
        <v>609</v>
      </c>
      <c r="B99" s="367">
        <v>8</v>
      </c>
      <c r="C99" s="367">
        <v>48</v>
      </c>
      <c r="E99" s="17"/>
      <c r="G99" s="17"/>
      <c r="H99" s="17"/>
    </row>
    <row r="100" spans="1:8">
      <c r="A100" s="565" t="s">
        <v>610</v>
      </c>
      <c r="B100" s="367">
        <v>6</v>
      </c>
      <c r="C100" s="367">
        <v>24</v>
      </c>
      <c r="E100" s="17"/>
      <c r="G100" s="17"/>
      <c r="H100" s="17"/>
    </row>
    <row r="101" spans="1:8">
      <c r="A101" s="565" t="s">
        <v>611</v>
      </c>
      <c r="B101" s="367">
        <v>10</v>
      </c>
      <c r="C101" s="367">
        <v>43</v>
      </c>
      <c r="E101" s="367">
        <v>11</v>
      </c>
      <c r="G101" s="17"/>
      <c r="H101" s="367">
        <v>1</v>
      </c>
    </row>
    <row r="102" spans="1:8">
      <c r="A102" s="565" t="s">
        <v>612</v>
      </c>
      <c r="B102" s="367">
        <v>3</v>
      </c>
      <c r="C102" s="367">
        <v>23</v>
      </c>
      <c r="E102" s="17"/>
      <c r="G102" s="17"/>
      <c r="H102" s="17"/>
    </row>
    <row r="103" spans="1:8">
      <c r="A103" s="565" t="s">
        <v>613</v>
      </c>
      <c r="B103" s="367">
        <v>4</v>
      </c>
      <c r="C103" s="367">
        <v>15</v>
      </c>
      <c r="E103" s="17"/>
      <c r="G103" s="17"/>
      <c r="H103" s="17"/>
    </row>
    <row r="104" spans="1:8">
      <c r="A104" s="565" t="s">
        <v>614</v>
      </c>
      <c r="B104" s="17"/>
      <c r="C104" s="367">
        <v>25</v>
      </c>
      <c r="E104" s="17"/>
      <c r="G104" s="17"/>
      <c r="H104" s="17"/>
    </row>
    <row r="105" spans="1:8">
      <c r="A105" s="565" t="s">
        <v>615</v>
      </c>
      <c r="B105" s="367">
        <v>7</v>
      </c>
      <c r="C105" s="367">
        <v>21</v>
      </c>
      <c r="E105" s="17"/>
      <c r="G105" s="17"/>
      <c r="H105" s="17"/>
    </row>
    <row r="106" spans="1:8">
      <c r="A106" s="565" t="s">
        <v>616</v>
      </c>
      <c r="B106" s="367">
        <v>9</v>
      </c>
      <c r="C106" s="367">
        <v>34</v>
      </c>
      <c r="E106" s="367">
        <v>13</v>
      </c>
      <c r="G106" s="17"/>
      <c r="H106" s="17"/>
    </row>
    <row r="107" spans="1:8">
      <c r="A107" s="565" t="s">
        <v>617</v>
      </c>
      <c r="B107" s="367">
        <v>3</v>
      </c>
      <c r="C107" s="367">
        <v>20</v>
      </c>
      <c r="E107" s="17"/>
      <c r="G107" s="17"/>
      <c r="H107" s="17"/>
    </row>
    <row r="108" spans="1:8">
      <c r="A108" s="565" t="s">
        <v>618</v>
      </c>
      <c r="B108" s="367">
        <v>7</v>
      </c>
      <c r="C108" s="367">
        <v>32</v>
      </c>
      <c r="E108" s="17"/>
      <c r="G108" s="17"/>
      <c r="H108" s="17"/>
    </row>
    <row r="109" spans="1:8">
      <c r="A109" s="565" t="s">
        <v>619</v>
      </c>
      <c r="B109" s="367">
        <v>4</v>
      </c>
      <c r="C109" s="367">
        <v>16</v>
      </c>
      <c r="E109" s="17"/>
      <c r="G109" s="17"/>
      <c r="H109" s="17"/>
    </row>
    <row r="110" spans="1:8">
      <c r="A110" s="565" t="s">
        <v>620</v>
      </c>
      <c r="B110" s="367">
        <v>3</v>
      </c>
      <c r="C110" s="367">
        <v>14</v>
      </c>
      <c r="E110" s="17"/>
      <c r="G110" s="17"/>
      <c r="H110" s="17"/>
    </row>
    <row r="111" spans="1:8">
      <c r="A111" s="565" t="s">
        <v>621</v>
      </c>
      <c r="B111" s="367">
        <v>15</v>
      </c>
      <c r="C111" s="367">
        <v>56</v>
      </c>
      <c r="E111" s="367">
        <v>7</v>
      </c>
      <c r="G111" s="17"/>
      <c r="H111" s="17"/>
    </row>
    <row r="112" spans="1:8">
      <c r="A112" s="565" t="s">
        <v>622</v>
      </c>
      <c r="B112" s="367">
        <v>4</v>
      </c>
      <c r="C112" s="367">
        <v>17</v>
      </c>
      <c r="E112" s="17"/>
      <c r="G112" s="17"/>
      <c r="H112" s="17"/>
    </row>
    <row r="113" spans="1:8">
      <c r="A113" s="565" t="s">
        <v>623</v>
      </c>
      <c r="B113" s="367">
        <v>4</v>
      </c>
      <c r="C113" s="367">
        <v>18</v>
      </c>
      <c r="E113" s="17"/>
      <c r="G113" s="17"/>
      <c r="H113" s="17"/>
    </row>
    <row r="114" spans="1:8">
      <c r="A114" s="565" t="s">
        <v>624</v>
      </c>
      <c r="B114" s="367">
        <v>1</v>
      </c>
      <c r="C114" s="367">
        <v>6</v>
      </c>
      <c r="E114" s="17"/>
      <c r="G114" s="17"/>
      <c r="H114" s="17"/>
    </row>
    <row r="115" spans="1:8">
      <c r="A115" s="565" t="s">
        <v>625</v>
      </c>
      <c r="B115" s="367">
        <v>1</v>
      </c>
      <c r="C115" s="367">
        <v>11</v>
      </c>
      <c r="E115" s="17"/>
      <c r="G115" s="17"/>
      <c r="H115" s="17"/>
    </row>
    <row r="116" spans="1:8">
      <c r="A116" s="565" t="s">
        <v>626</v>
      </c>
      <c r="B116" s="367">
        <v>1</v>
      </c>
      <c r="C116" s="367">
        <v>9</v>
      </c>
      <c r="E116" s="17"/>
      <c r="G116" s="17"/>
      <c r="H116" s="17"/>
    </row>
    <row r="117" spans="1:8">
      <c r="A117" s="565" t="s">
        <v>627</v>
      </c>
      <c r="B117" s="367">
        <v>2</v>
      </c>
      <c r="C117" s="367">
        <v>12</v>
      </c>
      <c r="E117" s="17"/>
      <c r="G117" s="17"/>
      <c r="H117" s="17"/>
    </row>
    <row r="118" spans="1:8">
      <c r="A118" s="565" t="s">
        <v>628</v>
      </c>
      <c r="B118" s="367">
        <v>8</v>
      </c>
      <c r="C118" s="367">
        <v>27</v>
      </c>
      <c r="E118" s="17"/>
      <c r="G118" s="17"/>
      <c r="H118" s="17"/>
    </row>
    <row r="119" spans="1:8">
      <c r="A119" s="565" t="s">
        <v>629</v>
      </c>
      <c r="B119" s="367">
        <v>3</v>
      </c>
      <c r="C119" s="367">
        <v>18</v>
      </c>
      <c r="E119" s="17"/>
      <c r="G119" s="17"/>
      <c r="H119" s="17"/>
    </row>
    <row r="120" spans="1:8">
      <c r="A120" s="565" t="s">
        <v>630</v>
      </c>
      <c r="B120" s="367">
        <v>4</v>
      </c>
      <c r="C120" s="367">
        <v>21</v>
      </c>
      <c r="E120" s="17"/>
      <c r="G120" s="17"/>
      <c r="H120" s="17"/>
    </row>
    <row r="121" spans="1:8">
      <c r="A121" s="565" t="s">
        <v>631</v>
      </c>
      <c r="B121" s="367">
        <v>4</v>
      </c>
      <c r="C121" s="367">
        <v>25</v>
      </c>
      <c r="E121" s="17"/>
      <c r="G121" s="17"/>
      <c r="H121" s="17"/>
    </row>
    <row r="122" spans="1:8">
      <c r="A122" s="565" t="s">
        <v>632</v>
      </c>
      <c r="B122" s="367">
        <v>2</v>
      </c>
      <c r="C122" s="367">
        <v>10</v>
      </c>
      <c r="E122" s="17"/>
      <c r="G122" s="17"/>
      <c r="H122" s="17"/>
    </row>
    <row r="123" spans="1:8">
      <c r="A123" s="565" t="s">
        <v>633</v>
      </c>
      <c r="B123" s="367">
        <v>13</v>
      </c>
      <c r="C123" s="367">
        <v>0</v>
      </c>
      <c r="E123" s="367">
        <v>29</v>
      </c>
      <c r="G123" s="17"/>
      <c r="H123" s="17"/>
    </row>
    <row r="124" spans="1:8">
      <c r="A124" s="565" t="s">
        <v>634</v>
      </c>
      <c r="B124" s="367">
        <v>4</v>
      </c>
      <c r="C124" s="367">
        <v>10</v>
      </c>
      <c r="E124" s="17"/>
      <c r="G124" s="367">
        <v>2</v>
      </c>
      <c r="H124" s="17"/>
    </row>
    <row r="125" spans="1:8">
      <c r="A125" s="565" t="s">
        <v>635</v>
      </c>
      <c r="B125" s="367">
        <v>7</v>
      </c>
      <c r="C125" s="367">
        <v>28</v>
      </c>
      <c r="E125" s="17"/>
      <c r="G125" s="17"/>
      <c r="H125" s="17"/>
    </row>
    <row r="126" spans="1:8">
      <c r="A126" s="565" t="s">
        <v>636</v>
      </c>
      <c r="B126" s="367">
        <v>11</v>
      </c>
      <c r="C126" s="367">
        <v>44</v>
      </c>
      <c r="E126" s="367">
        <v>8</v>
      </c>
      <c r="G126" s="17"/>
      <c r="H126" s="17"/>
    </row>
    <row r="127" spans="1:8">
      <c r="A127" s="565" t="s">
        <v>637</v>
      </c>
      <c r="B127" s="367">
        <v>3</v>
      </c>
      <c r="C127" s="367">
        <v>10</v>
      </c>
      <c r="E127" s="17"/>
      <c r="G127" s="17"/>
      <c r="H127" s="17"/>
    </row>
    <row r="128" spans="1:8">
      <c r="A128" s="565" t="s">
        <v>638</v>
      </c>
      <c r="B128" s="367">
        <v>2</v>
      </c>
      <c r="C128" s="367">
        <v>15</v>
      </c>
      <c r="E128" s="17"/>
      <c r="G128" s="17"/>
      <c r="H128" s="17"/>
    </row>
    <row r="129" spans="1:8">
      <c r="A129" s="565" t="s">
        <v>639</v>
      </c>
      <c r="B129" s="367">
        <v>3</v>
      </c>
      <c r="C129" s="367">
        <v>13</v>
      </c>
      <c r="E129" s="17"/>
      <c r="G129" s="367">
        <v>3</v>
      </c>
      <c r="H129" s="17"/>
    </row>
    <row r="130" spans="1:8">
      <c r="A130" s="565" t="s">
        <v>640</v>
      </c>
      <c r="B130" s="367">
        <v>2</v>
      </c>
      <c r="C130" s="367">
        <v>14</v>
      </c>
      <c r="E130" s="17"/>
      <c r="G130" s="17"/>
      <c r="H130" s="17"/>
    </row>
    <row r="131" spans="1:8">
      <c r="A131" s="565" t="s">
        <v>641</v>
      </c>
      <c r="B131" s="367">
        <v>7</v>
      </c>
      <c r="C131" s="367">
        <v>25</v>
      </c>
      <c r="E131" s="17"/>
      <c r="G131" s="17"/>
      <c r="H131" s="17"/>
    </row>
    <row r="132" spans="1:8">
      <c r="A132" s="565" t="s">
        <v>642</v>
      </c>
      <c r="B132" s="367">
        <v>4</v>
      </c>
      <c r="C132" s="367">
        <v>17</v>
      </c>
      <c r="E132" s="17"/>
      <c r="G132" s="17"/>
      <c r="H132" s="17"/>
    </row>
    <row r="133" spans="1:8">
      <c r="A133" s="565" t="s">
        <v>643</v>
      </c>
      <c r="B133" s="367">
        <v>7</v>
      </c>
      <c r="C133" s="367">
        <v>18</v>
      </c>
      <c r="E133" s="17"/>
      <c r="G133" s="17"/>
      <c r="H133" s="17"/>
    </row>
    <row r="134" spans="1:8">
      <c r="A134" s="565" t="s">
        <v>644</v>
      </c>
      <c r="B134" s="367">
        <v>3</v>
      </c>
      <c r="C134" s="367">
        <v>11</v>
      </c>
      <c r="E134" s="17"/>
      <c r="G134" s="17"/>
      <c r="H134" s="17"/>
    </row>
    <row r="135" spans="1:8">
      <c r="A135" s="565" t="s">
        <v>645</v>
      </c>
      <c r="B135" s="367">
        <v>4</v>
      </c>
      <c r="C135" s="367">
        <v>29</v>
      </c>
      <c r="E135" s="17"/>
      <c r="G135" s="17"/>
      <c r="H135" s="17"/>
    </row>
    <row r="136" spans="1:8">
      <c r="A136" s="565" t="s">
        <v>646</v>
      </c>
      <c r="B136" s="367">
        <v>1</v>
      </c>
      <c r="C136" s="367">
        <v>9</v>
      </c>
      <c r="E136" s="17"/>
      <c r="G136" s="17"/>
      <c r="H136" s="17"/>
    </row>
    <row r="137" spans="1:8">
      <c r="A137" s="565" t="s">
        <v>647</v>
      </c>
      <c r="B137" s="367">
        <v>3</v>
      </c>
      <c r="C137" s="367">
        <v>13</v>
      </c>
      <c r="E137" s="17"/>
      <c r="G137" s="17"/>
      <c r="H137" s="17"/>
    </row>
    <row r="138" spans="1:8">
      <c r="A138" s="565" t="s">
        <v>648</v>
      </c>
      <c r="B138" s="367">
        <v>5</v>
      </c>
      <c r="C138" s="367">
        <v>14</v>
      </c>
      <c r="E138" s="17"/>
      <c r="G138" s="17"/>
      <c r="H138" s="17"/>
    </row>
    <row r="139" spans="1:8">
      <c r="A139" s="565" t="s">
        <v>649</v>
      </c>
      <c r="B139" s="367">
        <v>4</v>
      </c>
      <c r="C139" s="367">
        <v>20</v>
      </c>
      <c r="E139" s="17"/>
      <c r="G139" s="367">
        <v>5</v>
      </c>
      <c r="H139" s="17"/>
    </row>
    <row r="140" spans="1:8">
      <c r="A140" s="565" t="s">
        <v>650</v>
      </c>
      <c r="B140" s="367">
        <v>10</v>
      </c>
      <c r="C140" s="367">
        <v>51</v>
      </c>
      <c r="E140" s="367">
        <v>8</v>
      </c>
      <c r="G140" s="17"/>
      <c r="H140" s="17"/>
    </row>
    <row r="141" spans="1:8">
      <c r="A141" s="565" t="s">
        <v>651</v>
      </c>
      <c r="B141" s="367">
        <v>8</v>
      </c>
      <c r="C141" s="367">
        <v>5</v>
      </c>
      <c r="E141" s="367">
        <v>51</v>
      </c>
      <c r="G141" s="17"/>
      <c r="H141" s="17"/>
    </row>
    <row r="142" spans="1:8">
      <c r="A142" s="565" t="s">
        <v>652</v>
      </c>
      <c r="B142" s="367">
        <v>13</v>
      </c>
      <c r="C142" s="367">
        <v>53</v>
      </c>
      <c r="E142" s="17"/>
      <c r="G142" s="17"/>
      <c r="H142" s="17"/>
    </row>
    <row r="143" spans="1:8">
      <c r="A143" s="565" t="s">
        <v>653</v>
      </c>
      <c r="B143" s="367">
        <v>5</v>
      </c>
      <c r="C143" s="367">
        <v>28</v>
      </c>
      <c r="E143" s="17"/>
      <c r="G143" s="17"/>
      <c r="H143" s="17"/>
    </row>
    <row r="144" spans="1:8">
      <c r="A144" s="565" t="s">
        <v>654</v>
      </c>
      <c r="B144" s="367">
        <v>2</v>
      </c>
      <c r="C144" s="367">
        <v>18</v>
      </c>
      <c r="E144" s="17"/>
      <c r="G144" s="17"/>
      <c r="H144" s="17"/>
    </row>
    <row r="145" spans="1:8" ht="13.15" thickBot="1">
      <c r="A145" s="565" t="s">
        <v>655</v>
      </c>
      <c r="B145" s="367">
        <v>5</v>
      </c>
      <c r="C145" s="367">
        <v>27</v>
      </c>
      <c r="E145" s="17"/>
      <c r="G145" s="17"/>
      <c r="H145" s="17"/>
    </row>
    <row r="146" spans="1:8" ht="13.15" thickTop="1">
      <c r="A146" s="566"/>
      <c r="B146" s="566"/>
      <c r="C146" s="566"/>
      <c r="E146" s="566"/>
      <c r="G146" s="566"/>
      <c r="H146" s="566"/>
    </row>
    <row r="147" spans="1:8">
      <c r="A147" s="567" t="s">
        <v>706</v>
      </c>
      <c r="B147" s="567"/>
    </row>
    <row r="148" spans="1:8">
      <c r="A148" s="567" t="s">
        <v>707</v>
      </c>
      <c r="B148" s="568"/>
    </row>
    <row r="149" spans="1:8">
      <c r="A149" s="567" t="s">
        <v>708</v>
      </c>
      <c r="B149" s="568"/>
    </row>
    <row r="150" spans="1:8">
      <c r="A150" s="567" t="s">
        <v>709</v>
      </c>
      <c r="B150" s="568"/>
    </row>
  </sheetData>
  <mergeCells count="15">
    <mergeCell ref="A79:P79"/>
    <mergeCell ref="A78:P78"/>
    <mergeCell ref="P5:P6"/>
    <mergeCell ref="Q5:Q6"/>
    <mergeCell ref="A74:P74"/>
    <mergeCell ref="A1:P1"/>
    <mergeCell ref="A2:P2"/>
    <mergeCell ref="A4:A6"/>
    <mergeCell ref="B4:B6"/>
    <mergeCell ref="C4:Q4"/>
    <mergeCell ref="C5:C6"/>
    <mergeCell ref="E5:E6"/>
    <mergeCell ref="G5:M5"/>
    <mergeCell ref="N5:N6"/>
    <mergeCell ref="O5:O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97B1-EC5C-4EA2-816F-1EE418B05160}">
  <sheetPr>
    <tabColor theme="4" tint="-0.499984740745262"/>
  </sheetPr>
  <dimension ref="A2:E91"/>
  <sheetViews>
    <sheetView workbookViewId="0">
      <selection activeCell="J55" sqref="J55"/>
    </sheetView>
  </sheetViews>
  <sheetFormatPr defaultRowHeight="12.75"/>
  <cols>
    <col min="1" max="1" width="22.265625" customWidth="1"/>
    <col min="2" max="2" width="8.86328125" customWidth="1"/>
    <col min="3" max="3" width="9.59765625" customWidth="1"/>
    <col min="5" max="5" width="7.59765625" customWidth="1"/>
  </cols>
  <sheetData>
    <row r="2" spans="1:5" ht="15">
      <c r="A2" s="618" t="s">
        <v>788</v>
      </c>
    </row>
    <row r="3" spans="1:5" ht="14.65" thickBot="1">
      <c r="A3" s="461"/>
      <c r="B3" s="461"/>
      <c r="C3" s="514"/>
      <c r="E3" s="617"/>
    </row>
    <row r="4" spans="1:5" ht="13.5" customHeight="1" thickTop="1">
      <c r="A4" s="676" t="s">
        <v>588</v>
      </c>
      <c r="B4" s="719" t="s">
        <v>780</v>
      </c>
      <c r="C4" s="718" t="s">
        <v>779</v>
      </c>
      <c r="D4" s="718" t="s">
        <v>781</v>
      </c>
      <c r="E4" s="718" t="s">
        <v>782</v>
      </c>
    </row>
    <row r="5" spans="1:5">
      <c r="A5" s="677"/>
      <c r="B5" s="720"/>
      <c r="C5" s="710"/>
      <c r="D5" s="710"/>
      <c r="E5" s="710"/>
    </row>
    <row r="6" spans="1:5">
      <c r="A6" s="678"/>
      <c r="B6" s="721"/>
      <c r="C6" s="711"/>
      <c r="D6" s="711"/>
      <c r="E6" s="711"/>
    </row>
    <row r="7" spans="1:5">
      <c r="A7" s="556" t="s">
        <v>593</v>
      </c>
      <c r="B7" s="533">
        <v>157</v>
      </c>
      <c r="C7" s="533">
        <v>1600925</v>
      </c>
      <c r="D7" s="533">
        <v>31154</v>
      </c>
      <c r="E7" s="533">
        <v>214938</v>
      </c>
    </row>
    <row r="8" spans="1:5">
      <c r="A8" s="556" t="s">
        <v>594</v>
      </c>
      <c r="B8" s="533">
        <v>29</v>
      </c>
      <c r="C8" s="533">
        <v>603889</v>
      </c>
      <c r="D8" s="533">
        <v>11938</v>
      </c>
      <c r="E8" s="533">
        <v>87715</v>
      </c>
    </row>
    <row r="9" spans="1:5">
      <c r="A9" s="556" t="s">
        <v>595</v>
      </c>
      <c r="B9" s="533">
        <v>5</v>
      </c>
      <c r="C9" s="533">
        <v>125367</v>
      </c>
      <c r="D9" s="533">
        <v>2054</v>
      </c>
      <c r="E9" s="533">
        <v>24741</v>
      </c>
    </row>
    <row r="10" spans="1:5">
      <c r="A10" s="556" t="s">
        <v>596</v>
      </c>
      <c r="B10" s="533">
        <v>7</v>
      </c>
      <c r="C10" s="533">
        <v>149365</v>
      </c>
      <c r="D10" s="533">
        <v>2059</v>
      </c>
      <c r="E10" s="533">
        <v>26157</v>
      </c>
    </row>
    <row r="11" spans="1:5">
      <c r="A11" s="556" t="s">
        <v>597</v>
      </c>
      <c r="B11" s="533">
        <v>3</v>
      </c>
      <c r="C11" s="533">
        <v>69758</v>
      </c>
      <c r="D11" s="533">
        <v>1264</v>
      </c>
      <c r="E11" s="533">
        <v>18303</v>
      </c>
    </row>
    <row r="12" spans="1:5">
      <c r="A12" s="556" t="s">
        <v>598</v>
      </c>
      <c r="B12" s="533">
        <v>3</v>
      </c>
      <c r="C12" s="533">
        <v>19211</v>
      </c>
      <c r="D12" s="533">
        <v>231</v>
      </c>
      <c r="E12" s="533">
        <v>612</v>
      </c>
    </row>
    <row r="13" spans="1:5">
      <c r="A13" s="556" t="s">
        <v>599</v>
      </c>
      <c r="B13" s="533">
        <v>2</v>
      </c>
      <c r="C13" s="533">
        <v>7940</v>
      </c>
      <c r="D13" s="533">
        <v>95</v>
      </c>
      <c r="E13" s="533">
        <v>159</v>
      </c>
    </row>
    <row r="14" spans="1:5">
      <c r="A14" s="556" t="s">
        <v>600</v>
      </c>
      <c r="B14" s="533"/>
      <c r="D14" s="533"/>
      <c r="E14" s="533"/>
    </row>
    <row r="15" spans="1:5">
      <c r="A15" s="556" t="s">
        <v>601</v>
      </c>
      <c r="B15" s="533">
        <v>2</v>
      </c>
      <c r="C15" s="533">
        <v>16238</v>
      </c>
      <c r="D15" s="533">
        <v>135</v>
      </c>
      <c r="E15" s="533">
        <v>296</v>
      </c>
    </row>
    <row r="16" spans="1:5">
      <c r="A16" s="556" t="s">
        <v>602</v>
      </c>
      <c r="B16" s="533">
        <v>1</v>
      </c>
      <c r="C16" s="533">
        <v>4832</v>
      </c>
      <c r="D16" s="533">
        <v>80</v>
      </c>
      <c r="E16" s="533">
        <v>144</v>
      </c>
    </row>
    <row r="17" spans="1:5">
      <c r="A17" s="556" t="s">
        <v>603</v>
      </c>
      <c r="B17" s="533">
        <v>2</v>
      </c>
      <c r="C17" s="533">
        <v>15647</v>
      </c>
      <c r="D17" s="533">
        <v>222</v>
      </c>
      <c r="E17" s="533">
        <v>556</v>
      </c>
    </row>
    <row r="18" spans="1:5">
      <c r="A18" s="556" t="s">
        <v>604</v>
      </c>
      <c r="B18" s="533">
        <v>4</v>
      </c>
      <c r="C18" s="533">
        <v>14576</v>
      </c>
      <c r="D18" s="533">
        <v>212</v>
      </c>
      <c r="E18" s="533">
        <v>335</v>
      </c>
    </row>
    <row r="19" spans="1:5">
      <c r="A19" s="556" t="s">
        <v>605</v>
      </c>
      <c r="B19" s="533">
        <v>2</v>
      </c>
      <c r="C19" s="533">
        <v>17320</v>
      </c>
      <c r="D19" s="533">
        <v>231</v>
      </c>
      <c r="E19" s="533">
        <v>238</v>
      </c>
    </row>
    <row r="20" spans="1:5">
      <c r="A20" s="556" t="s">
        <v>606</v>
      </c>
      <c r="B20" s="533">
        <v>1</v>
      </c>
      <c r="C20" s="533">
        <v>2999</v>
      </c>
      <c r="D20" s="533">
        <v>43</v>
      </c>
      <c r="E20" s="533">
        <v>234</v>
      </c>
    </row>
    <row r="21" spans="1:5">
      <c r="A21" s="556" t="s">
        <v>607</v>
      </c>
      <c r="B21" s="533">
        <v>1</v>
      </c>
      <c r="C21" s="533">
        <v>2708</v>
      </c>
      <c r="D21" s="533">
        <v>50</v>
      </c>
      <c r="E21" s="533">
        <v>120</v>
      </c>
    </row>
    <row r="22" spans="1:5">
      <c r="A22" s="556" t="s">
        <v>608</v>
      </c>
      <c r="B22" s="533">
        <v>1</v>
      </c>
      <c r="C22" s="533">
        <v>5488</v>
      </c>
      <c r="D22" s="533">
        <v>28</v>
      </c>
      <c r="E22" s="533">
        <v>80</v>
      </c>
    </row>
    <row r="23" spans="1:5">
      <c r="A23" s="556" t="s">
        <v>609</v>
      </c>
      <c r="B23" s="533">
        <v>3</v>
      </c>
      <c r="C23" s="533">
        <v>6042</v>
      </c>
      <c r="D23" s="533">
        <v>534</v>
      </c>
      <c r="E23" s="533">
        <v>846</v>
      </c>
    </row>
    <row r="24" spans="1:5">
      <c r="A24" s="556" t="s">
        <v>610</v>
      </c>
      <c r="B24" s="533">
        <v>2</v>
      </c>
      <c r="C24" s="533">
        <v>6521</v>
      </c>
      <c r="D24" s="533">
        <v>90</v>
      </c>
      <c r="E24" s="533">
        <v>408</v>
      </c>
    </row>
    <row r="25" spans="1:5">
      <c r="A25" s="556" t="s">
        <v>611</v>
      </c>
      <c r="B25" s="533">
        <v>5</v>
      </c>
      <c r="C25" s="533">
        <v>24150</v>
      </c>
      <c r="D25" s="533">
        <v>510</v>
      </c>
      <c r="E25" s="533">
        <v>2192</v>
      </c>
    </row>
    <row r="26" spans="1:5">
      <c r="A26" s="556" t="s">
        <v>612</v>
      </c>
      <c r="B26" s="533">
        <v>4</v>
      </c>
      <c r="C26" s="533">
        <v>22058</v>
      </c>
      <c r="D26" s="533">
        <v>186</v>
      </c>
      <c r="E26" s="533">
        <v>454</v>
      </c>
    </row>
    <row r="27" spans="1:5">
      <c r="A27" s="556" t="s">
        <v>613</v>
      </c>
      <c r="B27" s="533">
        <v>2</v>
      </c>
      <c r="C27" s="533">
        <v>15391</v>
      </c>
      <c r="D27" s="533">
        <v>100</v>
      </c>
      <c r="E27" s="533">
        <v>310</v>
      </c>
    </row>
    <row r="28" spans="1:5">
      <c r="A28" s="556" t="s">
        <v>614</v>
      </c>
      <c r="B28" s="533">
        <v>2</v>
      </c>
      <c r="C28" s="533">
        <v>22863</v>
      </c>
      <c r="D28" s="533">
        <v>494</v>
      </c>
      <c r="E28" s="533">
        <v>3575</v>
      </c>
    </row>
    <row r="29" spans="1:5">
      <c r="A29" s="556" t="s">
        <v>615</v>
      </c>
      <c r="B29" s="533">
        <v>1</v>
      </c>
      <c r="C29" s="533">
        <v>5593</v>
      </c>
      <c r="D29" s="533">
        <v>95</v>
      </c>
      <c r="E29" s="533">
        <v>540</v>
      </c>
    </row>
    <row r="30" spans="1:5">
      <c r="A30" s="556" t="s">
        <v>616</v>
      </c>
      <c r="B30" s="533">
        <v>2</v>
      </c>
      <c r="C30" s="533">
        <v>1271</v>
      </c>
      <c r="D30" s="533">
        <v>51</v>
      </c>
      <c r="E30" s="533">
        <v>55</v>
      </c>
    </row>
    <row r="31" spans="1:5">
      <c r="A31" s="556" t="s">
        <v>617</v>
      </c>
      <c r="B31" s="533">
        <v>2</v>
      </c>
      <c r="C31" s="533">
        <v>6080</v>
      </c>
      <c r="D31" s="533">
        <v>109</v>
      </c>
      <c r="E31" s="533">
        <v>201</v>
      </c>
    </row>
    <row r="32" spans="1:5">
      <c r="A32" s="556" t="s">
        <v>618</v>
      </c>
      <c r="B32" s="533">
        <v>1</v>
      </c>
      <c r="C32" s="533">
        <v>12420</v>
      </c>
      <c r="D32" s="533">
        <v>283</v>
      </c>
      <c r="E32" s="533">
        <v>3350</v>
      </c>
    </row>
    <row r="33" spans="1:5">
      <c r="A33" s="556" t="s">
        <v>619</v>
      </c>
      <c r="B33" s="533">
        <v>2</v>
      </c>
      <c r="C33" s="533">
        <v>18999</v>
      </c>
      <c r="D33" s="533">
        <v>789</v>
      </c>
      <c r="E33" s="533">
        <v>1977</v>
      </c>
    </row>
    <row r="34" spans="1:5">
      <c r="A34" s="556" t="s">
        <v>620</v>
      </c>
      <c r="B34" s="533">
        <v>2</v>
      </c>
      <c r="C34" s="533">
        <v>15774</v>
      </c>
      <c r="D34" s="533">
        <v>345</v>
      </c>
      <c r="E34" s="533">
        <v>918</v>
      </c>
    </row>
    <row r="35" spans="1:5">
      <c r="A35" s="556" t="s">
        <v>621</v>
      </c>
      <c r="B35" s="533">
        <v>2</v>
      </c>
      <c r="C35" s="533">
        <v>8500</v>
      </c>
      <c r="D35" s="533">
        <v>385</v>
      </c>
      <c r="E35" s="533">
        <v>919</v>
      </c>
    </row>
    <row r="36" spans="1:5">
      <c r="A36" s="556" t="s">
        <v>622</v>
      </c>
      <c r="B36" s="533">
        <v>2</v>
      </c>
      <c r="C36" s="533">
        <v>4290</v>
      </c>
      <c r="D36" s="533">
        <v>130</v>
      </c>
      <c r="E36" s="533">
        <v>148</v>
      </c>
    </row>
    <row r="37" spans="1:5">
      <c r="A37" s="556" t="s">
        <v>623</v>
      </c>
      <c r="B37" s="533">
        <v>3</v>
      </c>
      <c r="C37" s="533">
        <v>22535</v>
      </c>
      <c r="D37" s="533">
        <v>264</v>
      </c>
      <c r="E37" s="533">
        <v>301</v>
      </c>
    </row>
    <row r="38" spans="1:5">
      <c r="A38" s="556" t="s">
        <v>624</v>
      </c>
      <c r="B38" s="533">
        <v>1</v>
      </c>
      <c r="C38" s="533">
        <v>1680</v>
      </c>
      <c r="D38" s="533">
        <v>43</v>
      </c>
      <c r="E38" s="533">
        <v>72</v>
      </c>
    </row>
    <row r="39" spans="1:5">
      <c r="A39" s="556" t="s">
        <v>625</v>
      </c>
      <c r="B39" s="533">
        <v>2</v>
      </c>
      <c r="C39" s="533">
        <v>12125</v>
      </c>
      <c r="D39" s="533">
        <v>35</v>
      </c>
      <c r="E39" s="533">
        <v>82</v>
      </c>
    </row>
    <row r="40" spans="1:5">
      <c r="A40" s="556" t="s">
        <v>626</v>
      </c>
      <c r="B40" s="533">
        <v>2</v>
      </c>
      <c r="C40" s="533">
        <v>14494</v>
      </c>
      <c r="D40" s="533">
        <v>223</v>
      </c>
      <c r="E40" s="533">
        <v>300</v>
      </c>
    </row>
    <row r="41" spans="1:5">
      <c r="A41" s="556" t="s">
        <v>627</v>
      </c>
      <c r="B41" s="533">
        <v>1</v>
      </c>
      <c r="C41" s="533">
        <v>3973</v>
      </c>
      <c r="D41" s="533">
        <v>105</v>
      </c>
      <c r="E41" s="533">
        <v>216</v>
      </c>
    </row>
    <row r="42" spans="1:5">
      <c r="A42" s="556" t="s">
        <v>628</v>
      </c>
      <c r="B42" s="533">
        <v>2</v>
      </c>
      <c r="C42" s="533">
        <v>20126</v>
      </c>
      <c r="D42" s="533">
        <v>989</v>
      </c>
      <c r="E42" s="533">
        <v>10030</v>
      </c>
    </row>
    <row r="43" spans="1:5">
      <c r="A43" s="556" t="s">
        <v>629</v>
      </c>
      <c r="B43" s="533">
        <v>3</v>
      </c>
      <c r="C43" s="533">
        <v>15252</v>
      </c>
      <c r="D43" s="533">
        <v>183</v>
      </c>
      <c r="E43" s="533">
        <v>605</v>
      </c>
    </row>
    <row r="44" spans="1:5">
      <c r="A44" s="556" t="s">
        <v>630</v>
      </c>
      <c r="B44" s="533">
        <v>1</v>
      </c>
      <c r="C44" s="533">
        <v>3560</v>
      </c>
      <c r="D44" s="533">
        <v>56</v>
      </c>
      <c r="E44" s="533">
        <v>66</v>
      </c>
    </row>
    <row r="45" spans="1:5">
      <c r="A45" s="556" t="s">
        <v>631</v>
      </c>
      <c r="B45" s="533">
        <v>1</v>
      </c>
      <c r="C45" s="533">
        <v>4566</v>
      </c>
      <c r="D45" s="533">
        <v>280</v>
      </c>
      <c r="E45" s="533">
        <v>280</v>
      </c>
    </row>
    <row r="46" spans="1:5">
      <c r="A46" s="556" t="s">
        <v>632</v>
      </c>
      <c r="B46" s="533">
        <v>1</v>
      </c>
      <c r="C46" s="533">
        <v>1111</v>
      </c>
      <c r="D46" s="533">
        <v>68</v>
      </c>
      <c r="E46" s="533">
        <v>86</v>
      </c>
    </row>
    <row r="47" spans="1:5">
      <c r="A47" s="556" t="s">
        <v>633</v>
      </c>
      <c r="B47" s="533">
        <v>1</v>
      </c>
      <c r="C47" s="533">
        <v>20006</v>
      </c>
      <c r="D47" s="533">
        <v>1010</v>
      </c>
      <c r="E47" s="533">
        <v>3895</v>
      </c>
    </row>
    <row r="48" spans="1:5">
      <c r="A48" s="556" t="s">
        <v>634</v>
      </c>
      <c r="B48" s="533">
        <v>1</v>
      </c>
      <c r="C48" s="533">
        <v>9879</v>
      </c>
      <c r="D48" s="533">
        <v>102</v>
      </c>
      <c r="E48" s="533">
        <v>210</v>
      </c>
    </row>
    <row r="49" spans="1:5">
      <c r="A49" s="556" t="s">
        <v>635</v>
      </c>
      <c r="B49" s="533">
        <v>2</v>
      </c>
      <c r="C49" s="533">
        <v>2200</v>
      </c>
      <c r="D49" s="533">
        <v>217</v>
      </c>
      <c r="E49" s="533">
        <v>452</v>
      </c>
    </row>
    <row r="50" spans="1:5">
      <c r="A50" s="556" t="s">
        <v>636</v>
      </c>
      <c r="B50" s="533">
        <v>2</v>
      </c>
      <c r="C50" s="533">
        <v>25848</v>
      </c>
      <c r="D50" s="533">
        <v>578</v>
      </c>
      <c r="E50" s="533">
        <v>2540</v>
      </c>
    </row>
    <row r="51" spans="1:5">
      <c r="A51" s="556" t="s">
        <v>637</v>
      </c>
      <c r="B51" s="533">
        <v>2</v>
      </c>
      <c r="C51" s="533">
        <v>12623</v>
      </c>
      <c r="D51" s="533">
        <v>262</v>
      </c>
      <c r="E51" s="533">
        <v>371</v>
      </c>
    </row>
    <row r="52" spans="1:5">
      <c r="A52" s="556" t="s">
        <v>638</v>
      </c>
      <c r="B52" s="533"/>
      <c r="D52" s="533"/>
      <c r="E52" s="533"/>
    </row>
    <row r="53" spans="1:5">
      <c r="A53" s="556" t="s">
        <v>639</v>
      </c>
      <c r="B53" s="533">
        <v>2</v>
      </c>
      <c r="C53" s="533">
        <v>15520</v>
      </c>
      <c r="D53" s="533">
        <v>121</v>
      </c>
      <c r="E53" s="533">
        <v>189</v>
      </c>
    </row>
    <row r="54" spans="1:5">
      <c r="A54" s="556" t="s">
        <v>640</v>
      </c>
      <c r="B54" s="533">
        <v>1</v>
      </c>
      <c r="C54" s="533">
        <v>1324</v>
      </c>
      <c r="D54" s="533">
        <v>36</v>
      </c>
      <c r="E54" s="533">
        <v>124</v>
      </c>
    </row>
    <row r="55" spans="1:5">
      <c r="A55" s="556" t="s">
        <v>641</v>
      </c>
      <c r="B55" s="533">
        <v>2</v>
      </c>
      <c r="C55" s="533">
        <v>21362</v>
      </c>
      <c r="D55" s="533">
        <v>699</v>
      </c>
      <c r="E55" s="533">
        <v>3994</v>
      </c>
    </row>
    <row r="56" spans="1:5">
      <c r="A56" s="556" t="s">
        <v>642</v>
      </c>
      <c r="B56" s="533">
        <v>2</v>
      </c>
      <c r="C56" s="533">
        <v>7924</v>
      </c>
      <c r="D56" s="533">
        <v>158</v>
      </c>
      <c r="E56" s="533">
        <v>206</v>
      </c>
    </row>
    <row r="57" spans="1:5">
      <c r="A57" s="556" t="s">
        <v>643</v>
      </c>
      <c r="B57" s="533">
        <v>2</v>
      </c>
      <c r="C57" s="533">
        <v>17545</v>
      </c>
      <c r="D57" s="533">
        <v>250</v>
      </c>
      <c r="E57" s="533">
        <v>457</v>
      </c>
    </row>
    <row r="58" spans="1:5">
      <c r="A58" s="556" t="s">
        <v>644</v>
      </c>
      <c r="B58" s="533">
        <v>1</v>
      </c>
      <c r="C58" s="533">
        <v>952</v>
      </c>
      <c r="D58" s="533">
        <v>50</v>
      </c>
      <c r="E58" s="533">
        <v>80</v>
      </c>
    </row>
    <row r="59" spans="1:5">
      <c r="A59" s="556" t="s">
        <v>645</v>
      </c>
      <c r="B59" s="533">
        <v>2</v>
      </c>
      <c r="C59" s="533">
        <v>3980</v>
      </c>
      <c r="D59" s="533">
        <v>66</v>
      </c>
      <c r="E59" s="533">
        <v>118</v>
      </c>
    </row>
    <row r="60" spans="1:5">
      <c r="A60" s="556" t="s">
        <v>646</v>
      </c>
      <c r="B60" s="533">
        <v>1</v>
      </c>
      <c r="C60" s="533">
        <v>3884</v>
      </c>
      <c r="D60" s="533">
        <v>70</v>
      </c>
      <c r="E60" s="533">
        <v>310</v>
      </c>
    </row>
    <row r="61" spans="1:5">
      <c r="A61" s="556" t="s">
        <v>647</v>
      </c>
      <c r="B61" s="533">
        <v>2</v>
      </c>
      <c r="C61" s="533">
        <v>6757</v>
      </c>
      <c r="D61" s="533">
        <v>145</v>
      </c>
      <c r="E61" s="533">
        <v>310</v>
      </c>
    </row>
    <row r="62" spans="1:5">
      <c r="A62" s="556" t="s">
        <v>648</v>
      </c>
      <c r="B62" s="533">
        <v>1</v>
      </c>
      <c r="C62" s="533">
        <v>5992</v>
      </c>
      <c r="D62" s="533">
        <v>125</v>
      </c>
      <c r="E62" s="533">
        <v>275</v>
      </c>
    </row>
    <row r="63" spans="1:5">
      <c r="A63" s="556" t="s">
        <v>649</v>
      </c>
      <c r="B63" s="533">
        <v>2</v>
      </c>
      <c r="C63" s="533">
        <v>9863</v>
      </c>
      <c r="D63" s="533">
        <v>156</v>
      </c>
      <c r="E63" s="533">
        <v>373</v>
      </c>
    </row>
    <row r="64" spans="1:5">
      <c r="A64" s="556" t="s">
        <v>650</v>
      </c>
      <c r="B64" s="533">
        <v>6</v>
      </c>
      <c r="C64" s="533">
        <v>37493</v>
      </c>
      <c r="D64" s="533">
        <v>740</v>
      </c>
      <c r="E64" s="533">
        <v>3136</v>
      </c>
    </row>
    <row r="65" spans="1:5">
      <c r="A65" s="556" t="s">
        <v>651</v>
      </c>
      <c r="B65" s="533">
        <v>1</v>
      </c>
      <c r="C65" s="533">
        <v>13849</v>
      </c>
      <c r="D65" s="533">
        <v>650</v>
      </c>
      <c r="E65" s="533">
        <v>8200</v>
      </c>
    </row>
    <row r="66" spans="1:5">
      <c r="A66" s="556" t="s">
        <v>652</v>
      </c>
      <c r="B66" s="533">
        <v>5</v>
      </c>
      <c r="C66" s="533">
        <v>18727</v>
      </c>
      <c r="D66" s="533">
        <v>310</v>
      </c>
      <c r="E66" s="533">
        <v>719</v>
      </c>
    </row>
    <row r="67" spans="1:5">
      <c r="A67" s="556" t="s">
        <v>653</v>
      </c>
      <c r="B67" s="533">
        <v>2</v>
      </c>
      <c r="C67" s="533">
        <v>12694</v>
      </c>
      <c r="D67" s="533">
        <v>135</v>
      </c>
      <c r="E67" s="533">
        <v>329</v>
      </c>
    </row>
    <row r="68" spans="1:5">
      <c r="A68" s="556" t="s">
        <v>654</v>
      </c>
      <c r="B68" s="533">
        <v>2</v>
      </c>
      <c r="C68" s="533">
        <v>13851</v>
      </c>
      <c r="D68" s="533">
        <v>114</v>
      </c>
      <c r="E68" s="533">
        <v>300</v>
      </c>
    </row>
    <row r="69" spans="1:5" ht="13.15" thickBot="1">
      <c r="A69" s="556" t="s">
        <v>655</v>
      </c>
      <c r="B69" s="533">
        <v>3</v>
      </c>
      <c r="C69" s="533">
        <v>13940</v>
      </c>
      <c r="D69" s="533">
        <v>171</v>
      </c>
      <c r="E69" s="533">
        <v>729</v>
      </c>
    </row>
    <row r="70" spans="1:5" ht="13.15" thickTop="1">
      <c r="A70" s="534"/>
      <c r="B70" s="534"/>
      <c r="C70" s="534"/>
      <c r="D70" s="534"/>
      <c r="E70" s="534"/>
    </row>
    <row r="71" spans="1:5">
      <c r="A71" s="556" t="s">
        <v>783</v>
      </c>
      <c r="B71" s="529"/>
      <c r="C71" s="529"/>
    </row>
    <row r="72" spans="1:5">
      <c r="A72" s="558"/>
      <c r="B72" s="558"/>
      <c r="C72" s="558"/>
    </row>
    <row r="73" spans="1:5" ht="15">
      <c r="A73" s="618" t="s">
        <v>787</v>
      </c>
      <c r="B73" s="560"/>
      <c r="C73" s="561"/>
    </row>
    <row r="74" spans="1:5" ht="14.65" thickBot="1">
      <c r="D74" s="617"/>
    </row>
    <row r="75" spans="1:5" ht="30.75" thickTop="1">
      <c r="A75" s="563" t="s">
        <v>588</v>
      </c>
      <c r="B75" s="564" t="s">
        <v>784</v>
      </c>
      <c r="C75" s="619" t="s">
        <v>785</v>
      </c>
      <c r="D75" s="619" t="s">
        <v>786</v>
      </c>
    </row>
    <row r="76" spans="1:5">
      <c r="A76" s="565" t="s">
        <v>593</v>
      </c>
      <c r="B76" s="533">
        <v>16</v>
      </c>
      <c r="C76" s="533">
        <v>165690</v>
      </c>
      <c r="D76" s="54">
        <v>107</v>
      </c>
    </row>
    <row r="77" spans="1:5">
      <c r="A77" s="565" t="s">
        <v>594</v>
      </c>
      <c r="B77" s="533">
        <v>2</v>
      </c>
      <c r="C77" s="533">
        <v>61044</v>
      </c>
      <c r="D77" s="54">
        <v>47</v>
      </c>
    </row>
    <row r="78" spans="1:5">
      <c r="A78" s="565" t="s">
        <v>596</v>
      </c>
      <c r="B78" s="533">
        <v>2</v>
      </c>
      <c r="C78" s="533">
        <v>8359</v>
      </c>
      <c r="D78" s="54">
        <v>11</v>
      </c>
    </row>
    <row r="79" spans="1:5">
      <c r="A79" s="565" t="s">
        <v>597</v>
      </c>
      <c r="B79" s="533">
        <v>1</v>
      </c>
      <c r="C79" s="533">
        <v>5128</v>
      </c>
      <c r="D79" s="54">
        <v>4</v>
      </c>
    </row>
    <row r="80" spans="1:5">
      <c r="A80" s="565" t="s">
        <v>608</v>
      </c>
      <c r="B80" s="533">
        <v>1</v>
      </c>
      <c r="C80" s="533">
        <v>5270</v>
      </c>
      <c r="D80" s="54">
        <v>2</v>
      </c>
    </row>
    <row r="81" spans="1:4">
      <c r="A81" s="565" t="s">
        <v>612</v>
      </c>
      <c r="B81" s="533">
        <v>1</v>
      </c>
      <c r="C81" s="533">
        <v>1180</v>
      </c>
      <c r="D81" s="54">
        <v>1</v>
      </c>
    </row>
    <row r="82" spans="1:4">
      <c r="A82" s="565" t="s">
        <v>618</v>
      </c>
      <c r="B82" s="533">
        <v>1</v>
      </c>
      <c r="C82" s="533">
        <v>800</v>
      </c>
      <c r="D82" s="54">
        <v>1</v>
      </c>
    </row>
    <row r="83" spans="1:4">
      <c r="A83" s="565" t="s">
        <v>621</v>
      </c>
      <c r="B83" s="533">
        <v>1</v>
      </c>
      <c r="C83" s="533">
        <v>1382</v>
      </c>
      <c r="D83" s="54">
        <v>1</v>
      </c>
    </row>
    <row r="84" spans="1:4">
      <c r="A84" s="565" t="s">
        <v>626</v>
      </c>
      <c r="B84" s="533">
        <v>1</v>
      </c>
      <c r="C84" s="533">
        <v>548</v>
      </c>
      <c r="D84" s="54">
        <v>1</v>
      </c>
    </row>
    <row r="85" spans="1:4">
      <c r="A85" s="565" t="s">
        <v>631</v>
      </c>
      <c r="B85" s="533">
        <v>1</v>
      </c>
      <c r="C85" s="533">
        <v>83</v>
      </c>
      <c r="D85" s="54">
        <v>1</v>
      </c>
    </row>
    <row r="86" spans="1:4">
      <c r="A86" s="565" t="s">
        <v>636</v>
      </c>
      <c r="B86" s="533">
        <v>2</v>
      </c>
      <c r="C86" s="533">
        <v>36600</v>
      </c>
      <c r="D86" s="54">
        <v>18</v>
      </c>
    </row>
    <row r="87" spans="1:4">
      <c r="A87" s="565" t="s">
        <v>642</v>
      </c>
      <c r="B87" s="533">
        <v>1</v>
      </c>
      <c r="C87" s="533">
        <v>44630</v>
      </c>
      <c r="D87" s="54">
        <v>5</v>
      </c>
    </row>
    <row r="88" spans="1:4">
      <c r="A88" s="565" t="s">
        <v>643</v>
      </c>
      <c r="B88" s="533">
        <v>1</v>
      </c>
      <c r="C88" s="533">
        <v>550</v>
      </c>
      <c r="D88" s="54">
        <v>14</v>
      </c>
    </row>
    <row r="89" spans="1:4" ht="13.15" thickBot="1">
      <c r="A89" s="565" t="s">
        <v>648</v>
      </c>
      <c r="B89" s="533">
        <v>1</v>
      </c>
      <c r="C89" s="533">
        <v>116</v>
      </c>
      <c r="D89" s="54">
        <v>1</v>
      </c>
    </row>
    <row r="90" spans="1:4" ht="13.15" thickTop="1">
      <c r="A90" s="566"/>
      <c r="B90" s="566"/>
      <c r="C90" s="566"/>
      <c r="D90" s="566"/>
    </row>
    <row r="91" spans="1:4">
      <c r="A91" s="556" t="s">
        <v>783</v>
      </c>
      <c r="B91" s="567"/>
      <c r="C91" s="567"/>
    </row>
  </sheetData>
  <mergeCells count="5">
    <mergeCell ref="D4:D6"/>
    <mergeCell ref="E4:E6"/>
    <mergeCell ref="A4:A6"/>
    <mergeCell ref="C4:C6"/>
    <mergeCell ref="B4:B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499984740745262"/>
  </sheetPr>
  <dimension ref="B1:E69"/>
  <sheetViews>
    <sheetView workbookViewId="0">
      <selection sqref="A1:A1048576"/>
    </sheetView>
  </sheetViews>
  <sheetFormatPr defaultColWidth="9.1328125" defaultRowHeight="12.75"/>
  <cols>
    <col min="1" max="1" width="9.1328125" style="362"/>
    <col min="2" max="2" width="27.3984375" style="362" customWidth="1"/>
    <col min="3" max="16384" width="9.1328125" style="362"/>
  </cols>
  <sheetData>
    <row r="1" spans="2:5" ht="13.15">
      <c r="B1" s="467" t="s">
        <v>661</v>
      </c>
      <c r="C1" s="467"/>
      <c r="D1"/>
      <c r="E1" s="363"/>
    </row>
    <row r="2" spans="2:5" ht="13.9">
      <c r="B2" s="468"/>
      <c r="C2" s="468"/>
      <c r="D2"/>
      <c r="E2" s="363"/>
    </row>
    <row r="3" spans="2:5" ht="13.15" thickBot="1">
      <c r="B3" s="469"/>
      <c r="C3" s="471" t="s">
        <v>70</v>
      </c>
      <c r="D3"/>
    </row>
    <row r="4" spans="2:5" ht="13.15" thickTop="1">
      <c r="B4" s="722" t="s">
        <v>588</v>
      </c>
      <c r="C4" s="724" t="s">
        <v>16</v>
      </c>
      <c r="D4"/>
    </row>
    <row r="5" spans="2:5">
      <c r="B5" s="723"/>
      <c r="C5" s="725"/>
      <c r="D5"/>
    </row>
    <row r="6" spans="2:5">
      <c r="B6" s="480" t="s">
        <v>593</v>
      </c>
      <c r="C6" s="481">
        <v>69218</v>
      </c>
      <c r="D6"/>
    </row>
    <row r="7" spans="2:5">
      <c r="B7" s="482" t="s">
        <v>594</v>
      </c>
      <c r="C7" s="483">
        <v>39579</v>
      </c>
      <c r="D7"/>
    </row>
    <row r="8" spans="2:5">
      <c r="B8" s="482" t="s">
        <v>595</v>
      </c>
      <c r="C8" s="483">
        <v>3526</v>
      </c>
      <c r="D8"/>
    </row>
    <row r="9" spans="2:5">
      <c r="B9" s="482" t="s">
        <v>596</v>
      </c>
      <c r="C9" s="483">
        <v>2557</v>
      </c>
      <c r="D9"/>
    </row>
    <row r="10" spans="2:5">
      <c r="B10" s="482" t="s">
        <v>597</v>
      </c>
      <c r="C10" s="483">
        <v>1747</v>
      </c>
      <c r="D10"/>
    </row>
    <row r="11" spans="2:5">
      <c r="B11" s="482" t="s">
        <v>598</v>
      </c>
      <c r="C11" s="483">
        <v>338</v>
      </c>
      <c r="D11"/>
    </row>
    <row r="12" spans="2:5">
      <c r="B12" s="482" t="s">
        <v>599</v>
      </c>
      <c r="C12" s="483">
        <v>192</v>
      </c>
      <c r="D12"/>
    </row>
    <row r="13" spans="2:5">
      <c r="B13" s="482" t="s">
        <v>600</v>
      </c>
      <c r="C13" s="483">
        <v>293</v>
      </c>
      <c r="D13"/>
    </row>
    <row r="14" spans="2:5">
      <c r="B14" s="482" t="s">
        <v>601</v>
      </c>
      <c r="C14" s="483">
        <v>78</v>
      </c>
      <c r="D14"/>
    </row>
    <row r="15" spans="2:5">
      <c r="B15" s="482" t="s">
        <v>602</v>
      </c>
      <c r="C15" s="483">
        <v>329</v>
      </c>
      <c r="D15"/>
    </row>
    <row r="16" spans="2:5">
      <c r="B16" s="482" t="s">
        <v>603</v>
      </c>
      <c r="C16" s="483">
        <v>510</v>
      </c>
      <c r="D16"/>
    </row>
    <row r="17" spans="2:4">
      <c r="B17" s="482" t="s">
        <v>604</v>
      </c>
      <c r="C17" s="483">
        <v>128</v>
      </c>
      <c r="D17"/>
    </row>
    <row r="18" spans="2:4">
      <c r="B18" s="482" t="s">
        <v>605</v>
      </c>
      <c r="C18" s="483">
        <v>275</v>
      </c>
      <c r="D18"/>
    </row>
    <row r="19" spans="2:4">
      <c r="B19" s="482" t="s">
        <v>606</v>
      </c>
      <c r="C19" s="483">
        <v>99</v>
      </c>
      <c r="D19"/>
    </row>
    <row r="20" spans="2:4">
      <c r="B20" s="482" t="s">
        <v>607</v>
      </c>
      <c r="C20" s="483">
        <v>125</v>
      </c>
      <c r="D20"/>
    </row>
    <row r="21" spans="2:4">
      <c r="B21" s="482" t="s">
        <v>608</v>
      </c>
      <c r="C21" s="483">
        <v>161</v>
      </c>
      <c r="D21"/>
    </row>
    <row r="22" spans="2:4">
      <c r="B22" s="482" t="s">
        <v>609</v>
      </c>
      <c r="C22" s="483">
        <v>317</v>
      </c>
      <c r="D22"/>
    </row>
    <row r="23" spans="2:4">
      <c r="B23" s="482" t="s">
        <v>610</v>
      </c>
      <c r="C23" s="483">
        <v>120</v>
      </c>
      <c r="D23"/>
    </row>
    <row r="24" spans="2:4">
      <c r="B24" s="482" t="s">
        <v>611</v>
      </c>
      <c r="C24" s="483">
        <v>458</v>
      </c>
      <c r="D24"/>
    </row>
    <row r="25" spans="2:4">
      <c r="B25" s="482" t="s">
        <v>612</v>
      </c>
      <c r="C25" s="483">
        <v>248</v>
      </c>
      <c r="D25"/>
    </row>
    <row r="26" spans="2:4">
      <c r="B26" s="482" t="s">
        <v>613</v>
      </c>
      <c r="C26" s="483">
        <v>148</v>
      </c>
      <c r="D26"/>
    </row>
    <row r="27" spans="2:4">
      <c r="B27" s="482" t="s">
        <v>614</v>
      </c>
      <c r="C27" s="483">
        <v>337</v>
      </c>
      <c r="D27"/>
    </row>
    <row r="28" spans="2:4">
      <c r="B28" s="482" t="s">
        <v>615</v>
      </c>
      <c r="C28" s="483">
        <v>400</v>
      </c>
      <c r="D28"/>
    </row>
    <row r="29" spans="2:4">
      <c r="B29" s="482" t="s">
        <v>616</v>
      </c>
      <c r="C29" s="483">
        <v>543</v>
      </c>
      <c r="D29"/>
    </row>
    <row r="30" spans="2:4">
      <c r="B30" s="482" t="s">
        <v>617</v>
      </c>
      <c r="C30" s="483">
        <v>244</v>
      </c>
      <c r="D30"/>
    </row>
    <row r="31" spans="2:4">
      <c r="B31" s="482" t="s">
        <v>618</v>
      </c>
      <c r="C31" s="483">
        <v>745</v>
      </c>
      <c r="D31"/>
    </row>
    <row r="32" spans="2:4">
      <c r="B32" s="482" t="s">
        <v>619</v>
      </c>
      <c r="C32" s="483">
        <v>620</v>
      </c>
      <c r="D32"/>
    </row>
    <row r="33" spans="2:4">
      <c r="B33" s="482" t="s">
        <v>620</v>
      </c>
      <c r="C33" s="483">
        <v>225</v>
      </c>
      <c r="D33"/>
    </row>
    <row r="34" spans="2:4">
      <c r="B34" s="482" t="s">
        <v>621</v>
      </c>
      <c r="C34" s="483">
        <v>1915</v>
      </c>
      <c r="D34"/>
    </row>
    <row r="35" spans="2:4">
      <c r="B35" s="482" t="s">
        <v>622</v>
      </c>
      <c r="C35" s="483">
        <v>132</v>
      </c>
      <c r="D35"/>
    </row>
    <row r="36" spans="2:4">
      <c r="B36" s="482" t="s">
        <v>623</v>
      </c>
      <c r="C36" s="483">
        <v>171</v>
      </c>
      <c r="D36"/>
    </row>
    <row r="37" spans="2:4">
      <c r="B37" s="482" t="s">
        <v>624</v>
      </c>
      <c r="C37" s="483">
        <v>65</v>
      </c>
      <c r="D37"/>
    </row>
    <row r="38" spans="2:4">
      <c r="B38" s="482" t="s">
        <v>625</v>
      </c>
      <c r="C38" s="483">
        <v>73</v>
      </c>
      <c r="D38"/>
    </row>
    <row r="39" spans="2:4">
      <c r="B39" s="482" t="s">
        <v>626</v>
      </c>
      <c r="C39" s="483">
        <v>468</v>
      </c>
      <c r="D39"/>
    </row>
    <row r="40" spans="2:4">
      <c r="B40" s="482" t="s">
        <v>627</v>
      </c>
      <c r="C40" s="483">
        <v>219</v>
      </c>
      <c r="D40"/>
    </row>
    <row r="41" spans="2:4">
      <c r="B41" s="482" t="s">
        <v>628</v>
      </c>
      <c r="C41" s="483">
        <v>292</v>
      </c>
      <c r="D41"/>
    </row>
    <row r="42" spans="2:4">
      <c r="B42" s="482" t="s">
        <v>629</v>
      </c>
      <c r="C42" s="483">
        <v>228</v>
      </c>
      <c r="D42"/>
    </row>
    <row r="43" spans="2:4">
      <c r="B43" s="482" t="s">
        <v>630</v>
      </c>
      <c r="C43" s="483">
        <v>255</v>
      </c>
      <c r="D43"/>
    </row>
    <row r="44" spans="2:4">
      <c r="B44" s="482" t="s">
        <v>631</v>
      </c>
      <c r="C44" s="483">
        <v>549</v>
      </c>
      <c r="D44"/>
    </row>
    <row r="45" spans="2:4">
      <c r="B45" s="482" t="s">
        <v>632</v>
      </c>
      <c r="C45" s="483">
        <v>120</v>
      </c>
      <c r="D45"/>
    </row>
    <row r="46" spans="2:4">
      <c r="B46" s="482" t="s">
        <v>633</v>
      </c>
      <c r="C46" s="483">
        <v>1682</v>
      </c>
      <c r="D46"/>
    </row>
    <row r="47" spans="2:4">
      <c r="B47" s="482" t="s">
        <v>634</v>
      </c>
      <c r="C47" s="483">
        <v>545</v>
      </c>
      <c r="D47"/>
    </row>
    <row r="48" spans="2:4">
      <c r="B48" s="482" t="s">
        <v>635</v>
      </c>
      <c r="C48" s="483">
        <v>806</v>
      </c>
      <c r="D48"/>
    </row>
    <row r="49" spans="2:4">
      <c r="B49" s="482" t="s">
        <v>636</v>
      </c>
      <c r="C49" s="483">
        <v>829</v>
      </c>
      <c r="D49"/>
    </row>
    <row r="50" spans="2:4">
      <c r="B50" s="482" t="s">
        <v>637</v>
      </c>
      <c r="C50" s="483">
        <v>306</v>
      </c>
      <c r="D50"/>
    </row>
    <row r="51" spans="2:4">
      <c r="B51" s="482" t="s">
        <v>638</v>
      </c>
      <c r="C51" s="483">
        <v>68</v>
      </c>
      <c r="D51"/>
    </row>
    <row r="52" spans="2:4">
      <c r="B52" s="482" t="s">
        <v>639</v>
      </c>
      <c r="C52" s="483">
        <v>227</v>
      </c>
      <c r="D52"/>
    </row>
    <row r="53" spans="2:4">
      <c r="B53" s="482" t="s">
        <v>640</v>
      </c>
      <c r="C53" s="483">
        <v>61</v>
      </c>
      <c r="D53"/>
    </row>
    <row r="54" spans="2:4">
      <c r="B54" s="482" t="s">
        <v>641</v>
      </c>
      <c r="C54" s="483">
        <v>694</v>
      </c>
      <c r="D54"/>
    </row>
    <row r="55" spans="2:4">
      <c r="B55" s="482" t="s">
        <v>642</v>
      </c>
      <c r="C55" s="483">
        <v>205</v>
      </c>
      <c r="D55"/>
    </row>
    <row r="56" spans="2:4">
      <c r="B56" s="482" t="s">
        <v>643</v>
      </c>
      <c r="C56" s="483">
        <v>1486</v>
      </c>
      <c r="D56"/>
    </row>
    <row r="57" spans="2:4">
      <c r="B57" s="482" t="s">
        <v>644</v>
      </c>
      <c r="C57" s="483">
        <v>109</v>
      </c>
      <c r="D57"/>
    </row>
    <row r="58" spans="2:4">
      <c r="B58" s="482" t="s">
        <v>645</v>
      </c>
      <c r="C58" s="483">
        <v>103</v>
      </c>
      <c r="D58"/>
    </row>
    <row r="59" spans="2:4">
      <c r="B59" s="482" t="s">
        <v>646</v>
      </c>
      <c r="C59" s="483">
        <v>49</v>
      </c>
      <c r="D59"/>
    </row>
    <row r="60" spans="2:4">
      <c r="B60" s="482" t="s">
        <v>647</v>
      </c>
      <c r="C60" s="483">
        <v>307</v>
      </c>
      <c r="D60"/>
    </row>
    <row r="61" spans="2:4">
      <c r="B61" s="482" t="s">
        <v>648</v>
      </c>
      <c r="C61" s="483">
        <v>213</v>
      </c>
      <c r="D61"/>
    </row>
    <row r="62" spans="2:4">
      <c r="B62" s="482" t="s">
        <v>649</v>
      </c>
      <c r="C62" s="483">
        <v>274</v>
      </c>
      <c r="D62"/>
    </row>
    <row r="63" spans="2:4">
      <c r="B63" s="482" t="s">
        <v>650</v>
      </c>
      <c r="C63" s="483">
        <v>485</v>
      </c>
      <c r="D63"/>
    </row>
    <row r="64" spans="2:4">
      <c r="B64" s="482" t="s">
        <v>651</v>
      </c>
      <c r="C64" s="483">
        <v>511</v>
      </c>
      <c r="D64"/>
    </row>
    <row r="65" spans="2:4">
      <c r="B65" s="482" t="s">
        <v>652</v>
      </c>
      <c r="C65" s="483">
        <v>774</v>
      </c>
      <c r="D65"/>
    </row>
    <row r="66" spans="2:4">
      <c r="B66" s="484" t="s">
        <v>653</v>
      </c>
      <c r="C66" s="483">
        <v>451</v>
      </c>
      <c r="D66"/>
    </row>
    <row r="67" spans="2:4">
      <c r="B67" s="482" t="s">
        <v>654</v>
      </c>
      <c r="C67" s="483">
        <v>104</v>
      </c>
      <c r="D67"/>
    </row>
    <row r="68" spans="2:4" ht="13.15" thickBot="1">
      <c r="B68" s="482" t="s">
        <v>655</v>
      </c>
      <c r="C68" s="483">
        <v>100</v>
      </c>
      <c r="D68"/>
    </row>
    <row r="69" spans="2:4" ht="13.15" thickTop="1">
      <c r="B69" s="465"/>
      <c r="C69" s="465"/>
      <c r="D69"/>
    </row>
  </sheetData>
  <mergeCells count="2">
    <mergeCell ref="B4:B5"/>
    <mergeCell ref="C4:C5"/>
  </mergeCells>
  <pageMargins left="0.78740157480314965" right="0.19685039370078741" top="0.59055118110236215" bottom="0.5905511811023621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AA86-28EE-4A1E-B3DB-59F411A58B3F}">
  <sheetPr>
    <tabColor theme="4" tint="-0.499984740745262"/>
  </sheetPr>
  <dimension ref="B1:E70"/>
  <sheetViews>
    <sheetView workbookViewId="0">
      <selection sqref="A1:A1048576"/>
    </sheetView>
  </sheetViews>
  <sheetFormatPr defaultRowHeight="12.75"/>
  <cols>
    <col min="2" max="2" width="20.73046875" customWidth="1"/>
  </cols>
  <sheetData>
    <row r="1" spans="2:5" ht="13.15">
      <c r="B1" s="576" t="s">
        <v>710</v>
      </c>
      <c r="C1" s="576"/>
      <c r="D1" s="576"/>
      <c r="E1" s="576"/>
    </row>
    <row r="2" spans="2:5">
      <c r="B2" s="569" t="s">
        <v>587</v>
      </c>
      <c r="C2" s="569"/>
      <c r="D2" s="569"/>
      <c r="E2" s="569"/>
    </row>
    <row r="3" spans="2:5" ht="13.15" thickBot="1">
      <c r="B3" s="569"/>
      <c r="C3" s="569"/>
      <c r="D3" s="569"/>
      <c r="E3" s="569"/>
    </row>
    <row r="4" spans="2:5" ht="34.5" customHeight="1" thickTop="1">
      <c r="B4" s="726" t="s">
        <v>711</v>
      </c>
      <c r="C4" s="728" t="s">
        <v>712</v>
      </c>
      <c r="D4" s="729"/>
      <c r="E4" s="729"/>
    </row>
    <row r="5" spans="2:5">
      <c r="B5" s="727"/>
      <c r="C5" s="570" t="s">
        <v>16</v>
      </c>
      <c r="D5" s="620" t="s">
        <v>713</v>
      </c>
      <c r="E5" s="620" t="s">
        <v>714</v>
      </c>
    </row>
    <row r="6" spans="2:5">
      <c r="B6" s="462" t="s">
        <v>593</v>
      </c>
      <c r="C6" s="571">
        <v>3955</v>
      </c>
      <c r="D6" s="571">
        <v>2015</v>
      </c>
      <c r="E6" s="571">
        <v>1940</v>
      </c>
    </row>
    <row r="7" spans="2:5">
      <c r="B7" s="463" t="s">
        <v>594</v>
      </c>
      <c r="C7" s="571">
        <v>629</v>
      </c>
      <c r="D7" s="571">
        <v>271</v>
      </c>
      <c r="E7" s="571">
        <v>358</v>
      </c>
    </row>
    <row r="8" spans="2:5">
      <c r="B8" s="463" t="s">
        <v>595</v>
      </c>
      <c r="C8" s="571">
        <v>195</v>
      </c>
      <c r="D8" s="571">
        <v>102</v>
      </c>
      <c r="E8" s="571">
        <v>93</v>
      </c>
    </row>
    <row r="9" spans="2:5">
      <c r="B9" s="463" t="s">
        <v>596</v>
      </c>
      <c r="C9" s="571">
        <v>149</v>
      </c>
      <c r="D9" s="571">
        <v>76</v>
      </c>
      <c r="E9" s="571">
        <v>73</v>
      </c>
    </row>
    <row r="10" spans="2:5">
      <c r="B10" s="463" t="s">
        <v>597</v>
      </c>
      <c r="C10" s="571">
        <v>216</v>
      </c>
      <c r="D10" s="571">
        <v>100</v>
      </c>
      <c r="E10" s="571">
        <v>116</v>
      </c>
    </row>
    <row r="11" spans="2:5">
      <c r="B11" s="463" t="s">
        <v>598</v>
      </c>
      <c r="C11" s="571">
        <v>40</v>
      </c>
      <c r="D11" s="571">
        <v>17</v>
      </c>
      <c r="E11" s="571">
        <v>23</v>
      </c>
    </row>
    <row r="12" spans="2:5">
      <c r="B12" s="463" t="s">
        <v>599</v>
      </c>
      <c r="C12" s="571">
        <v>31</v>
      </c>
      <c r="D12" s="571">
        <v>22</v>
      </c>
      <c r="E12" s="571">
        <v>9</v>
      </c>
    </row>
    <row r="13" spans="2:5">
      <c r="B13" s="463" t="s">
        <v>600</v>
      </c>
      <c r="C13" s="571">
        <v>18</v>
      </c>
      <c r="D13" s="571">
        <v>7</v>
      </c>
      <c r="E13" s="571">
        <v>11</v>
      </c>
    </row>
    <row r="14" spans="2:5">
      <c r="B14" s="463" t="s">
        <v>601</v>
      </c>
      <c r="C14" s="571">
        <v>12</v>
      </c>
      <c r="D14" s="571">
        <v>9</v>
      </c>
      <c r="E14" s="571">
        <v>3</v>
      </c>
    </row>
    <row r="15" spans="2:5">
      <c r="B15" s="463" t="s">
        <v>602</v>
      </c>
      <c r="C15" s="571">
        <v>68</v>
      </c>
      <c r="D15" s="571">
        <v>37</v>
      </c>
      <c r="E15" s="571">
        <v>31</v>
      </c>
    </row>
    <row r="16" spans="2:5">
      <c r="B16" s="463" t="s">
        <v>603</v>
      </c>
      <c r="C16" s="571">
        <v>162</v>
      </c>
      <c r="D16" s="571">
        <v>102</v>
      </c>
      <c r="E16" s="571">
        <v>60</v>
      </c>
    </row>
    <row r="17" spans="2:5">
      <c r="B17" s="463" t="s">
        <v>604</v>
      </c>
      <c r="C17" s="571">
        <v>47</v>
      </c>
      <c r="D17" s="571">
        <v>25</v>
      </c>
      <c r="E17" s="571">
        <v>22</v>
      </c>
    </row>
    <row r="18" spans="2:5">
      <c r="B18" s="463" t="s">
        <v>605</v>
      </c>
      <c r="C18" s="571">
        <v>46</v>
      </c>
      <c r="D18" s="571">
        <v>26</v>
      </c>
      <c r="E18" s="571">
        <v>20</v>
      </c>
    </row>
    <row r="19" spans="2:5">
      <c r="B19" s="463" t="s">
        <v>606</v>
      </c>
      <c r="C19" s="571">
        <v>67</v>
      </c>
      <c r="D19" s="571">
        <v>43</v>
      </c>
      <c r="E19" s="571">
        <v>24</v>
      </c>
    </row>
    <row r="20" spans="2:5">
      <c r="B20" s="463" t="s">
        <v>607</v>
      </c>
      <c r="C20" s="571">
        <v>0</v>
      </c>
      <c r="D20" s="571">
        <v>0</v>
      </c>
      <c r="E20" s="571">
        <v>0</v>
      </c>
    </row>
    <row r="21" spans="2:5">
      <c r="B21" s="463" t="s">
        <v>608</v>
      </c>
      <c r="C21" s="571">
        <v>26</v>
      </c>
      <c r="D21" s="571">
        <v>11</v>
      </c>
      <c r="E21" s="571">
        <v>15</v>
      </c>
    </row>
    <row r="22" spans="2:5">
      <c r="B22" s="463" t="s">
        <v>609</v>
      </c>
      <c r="C22" s="571">
        <v>79</v>
      </c>
      <c r="D22" s="571">
        <v>36</v>
      </c>
      <c r="E22" s="571">
        <v>43</v>
      </c>
    </row>
    <row r="23" spans="2:5">
      <c r="B23" s="463" t="s">
        <v>610</v>
      </c>
      <c r="C23" s="571">
        <v>0</v>
      </c>
      <c r="D23" s="571">
        <v>0</v>
      </c>
      <c r="E23" s="571">
        <v>0</v>
      </c>
    </row>
    <row r="24" spans="2:5">
      <c r="B24" s="463" t="s">
        <v>611</v>
      </c>
      <c r="C24" s="571">
        <v>77</v>
      </c>
      <c r="D24" s="571">
        <v>37</v>
      </c>
      <c r="E24" s="571">
        <v>40</v>
      </c>
    </row>
    <row r="25" spans="2:5">
      <c r="B25" s="463" t="s">
        <v>612</v>
      </c>
      <c r="C25" s="571">
        <v>21</v>
      </c>
      <c r="D25" s="571">
        <v>12</v>
      </c>
      <c r="E25" s="571">
        <v>9</v>
      </c>
    </row>
    <row r="26" spans="2:5">
      <c r="B26" s="463" t="s">
        <v>613</v>
      </c>
      <c r="C26" s="571">
        <v>37</v>
      </c>
      <c r="D26" s="571">
        <v>21</v>
      </c>
      <c r="E26" s="571">
        <v>16</v>
      </c>
    </row>
    <row r="27" spans="2:5">
      <c r="B27" s="463" t="s">
        <v>614</v>
      </c>
      <c r="C27" s="571">
        <v>30</v>
      </c>
      <c r="D27" s="571">
        <v>13</v>
      </c>
      <c r="E27" s="571">
        <v>17</v>
      </c>
    </row>
    <row r="28" spans="2:5">
      <c r="B28" s="463" t="s">
        <v>615</v>
      </c>
      <c r="C28" s="571">
        <v>46</v>
      </c>
      <c r="D28" s="571">
        <v>27</v>
      </c>
      <c r="E28" s="571">
        <v>19</v>
      </c>
    </row>
    <row r="29" spans="2:5">
      <c r="B29" s="463" t="s">
        <v>616</v>
      </c>
      <c r="C29" s="571">
        <v>81</v>
      </c>
      <c r="D29" s="571">
        <v>37</v>
      </c>
      <c r="E29" s="571">
        <v>44</v>
      </c>
    </row>
    <row r="30" spans="2:5">
      <c r="B30" s="463" t="s">
        <v>617</v>
      </c>
      <c r="C30" s="571">
        <v>39</v>
      </c>
      <c r="D30" s="571">
        <v>23</v>
      </c>
      <c r="E30" s="571">
        <v>16</v>
      </c>
    </row>
    <row r="31" spans="2:5">
      <c r="B31" s="463" t="s">
        <v>618</v>
      </c>
      <c r="C31" s="571">
        <v>50</v>
      </c>
      <c r="D31" s="571">
        <v>24</v>
      </c>
      <c r="E31" s="571">
        <v>26</v>
      </c>
    </row>
    <row r="32" spans="2:5">
      <c r="B32" s="463" t="s">
        <v>619</v>
      </c>
      <c r="C32" s="571">
        <v>15</v>
      </c>
      <c r="D32" s="571">
        <v>6</v>
      </c>
      <c r="E32" s="571">
        <v>9</v>
      </c>
    </row>
    <row r="33" spans="2:5">
      <c r="B33" s="463" t="s">
        <v>620</v>
      </c>
      <c r="C33" s="571">
        <v>93</v>
      </c>
      <c r="D33" s="571">
        <v>66</v>
      </c>
      <c r="E33" s="571">
        <v>27</v>
      </c>
    </row>
    <row r="34" spans="2:5">
      <c r="B34" s="463" t="s">
        <v>621</v>
      </c>
      <c r="C34" s="571">
        <v>90</v>
      </c>
      <c r="D34" s="571">
        <v>34</v>
      </c>
      <c r="E34" s="571">
        <v>56</v>
      </c>
    </row>
    <row r="35" spans="2:5">
      <c r="B35" s="463" t="s">
        <v>622</v>
      </c>
      <c r="C35" s="571">
        <v>20</v>
      </c>
      <c r="D35" s="571">
        <v>8</v>
      </c>
      <c r="E35" s="571">
        <v>12</v>
      </c>
    </row>
    <row r="36" spans="2:5">
      <c r="B36" s="463" t="s">
        <v>623</v>
      </c>
      <c r="C36" s="571">
        <v>34</v>
      </c>
      <c r="D36" s="571">
        <v>18</v>
      </c>
      <c r="E36" s="571">
        <v>16</v>
      </c>
    </row>
    <row r="37" spans="2:5">
      <c r="B37" s="463" t="s">
        <v>624</v>
      </c>
      <c r="C37" s="571">
        <v>13</v>
      </c>
      <c r="D37" s="571">
        <v>8</v>
      </c>
      <c r="E37" s="571">
        <v>5</v>
      </c>
    </row>
    <row r="38" spans="2:5">
      <c r="B38" s="463" t="s">
        <v>625</v>
      </c>
      <c r="C38" s="571">
        <v>26</v>
      </c>
      <c r="D38" s="571">
        <v>16</v>
      </c>
      <c r="E38" s="571">
        <v>10</v>
      </c>
    </row>
    <row r="39" spans="2:5">
      <c r="B39" s="463" t="s">
        <v>626</v>
      </c>
      <c r="C39" s="571">
        <v>6</v>
      </c>
      <c r="D39" s="571">
        <v>3</v>
      </c>
      <c r="E39" s="571">
        <v>3</v>
      </c>
    </row>
    <row r="40" spans="2:5">
      <c r="B40" s="463" t="s">
        <v>627</v>
      </c>
      <c r="C40" s="571">
        <v>0</v>
      </c>
      <c r="D40" s="571">
        <v>0</v>
      </c>
      <c r="E40" s="571">
        <v>0</v>
      </c>
    </row>
    <row r="41" spans="2:5">
      <c r="B41" s="463" t="s">
        <v>628</v>
      </c>
      <c r="C41" s="571">
        <v>80</v>
      </c>
      <c r="D41" s="571">
        <v>46</v>
      </c>
      <c r="E41" s="571">
        <v>34</v>
      </c>
    </row>
    <row r="42" spans="2:5">
      <c r="B42" s="463" t="s">
        <v>629</v>
      </c>
      <c r="C42" s="571">
        <v>47</v>
      </c>
      <c r="D42" s="571">
        <v>26</v>
      </c>
      <c r="E42" s="571">
        <v>21</v>
      </c>
    </row>
    <row r="43" spans="2:5">
      <c r="B43" s="463" t="s">
        <v>630</v>
      </c>
      <c r="C43" s="571">
        <v>45</v>
      </c>
      <c r="D43" s="571">
        <v>21</v>
      </c>
      <c r="E43" s="571">
        <v>24</v>
      </c>
    </row>
    <row r="44" spans="2:5">
      <c r="B44" s="463" t="s">
        <v>631</v>
      </c>
      <c r="C44" s="571">
        <v>111</v>
      </c>
      <c r="D44" s="571">
        <v>62</v>
      </c>
      <c r="E44" s="571">
        <v>49</v>
      </c>
    </row>
    <row r="45" spans="2:5">
      <c r="B45" s="463" t="s">
        <v>632</v>
      </c>
      <c r="C45" s="571">
        <v>0</v>
      </c>
      <c r="D45" s="571">
        <v>0</v>
      </c>
      <c r="E45" s="571">
        <v>0</v>
      </c>
    </row>
    <row r="46" spans="2:5">
      <c r="B46" s="463" t="s">
        <v>633</v>
      </c>
      <c r="C46" s="571">
        <v>43</v>
      </c>
      <c r="D46" s="571">
        <v>21</v>
      </c>
      <c r="E46" s="571">
        <v>22</v>
      </c>
    </row>
    <row r="47" spans="2:5">
      <c r="B47" s="463" t="s">
        <v>634</v>
      </c>
      <c r="C47" s="571">
        <v>29</v>
      </c>
      <c r="D47" s="571">
        <v>15</v>
      </c>
      <c r="E47" s="571">
        <v>14</v>
      </c>
    </row>
    <row r="48" spans="2:5">
      <c r="B48" s="463" t="s">
        <v>635</v>
      </c>
      <c r="C48" s="571">
        <v>44</v>
      </c>
      <c r="D48" s="571">
        <v>23</v>
      </c>
      <c r="E48" s="571">
        <v>21</v>
      </c>
    </row>
    <row r="49" spans="2:5">
      <c r="B49" s="463" t="s">
        <v>636</v>
      </c>
      <c r="C49" s="571">
        <v>119</v>
      </c>
      <c r="D49" s="571">
        <v>43</v>
      </c>
      <c r="E49" s="571">
        <v>76</v>
      </c>
    </row>
    <row r="50" spans="2:5">
      <c r="B50" s="463" t="s">
        <v>637</v>
      </c>
      <c r="C50" s="571">
        <v>36</v>
      </c>
      <c r="D50" s="571">
        <v>20</v>
      </c>
      <c r="E50" s="571">
        <v>16</v>
      </c>
    </row>
    <row r="51" spans="2:5">
      <c r="B51" s="463" t="s">
        <v>638</v>
      </c>
      <c r="C51" s="571">
        <v>0</v>
      </c>
      <c r="D51" s="571">
        <v>0</v>
      </c>
      <c r="E51" s="571">
        <v>0</v>
      </c>
    </row>
    <row r="52" spans="2:5">
      <c r="B52" s="463" t="s">
        <v>639</v>
      </c>
      <c r="C52" s="571">
        <v>49</v>
      </c>
      <c r="D52" s="571">
        <v>23</v>
      </c>
      <c r="E52" s="571">
        <v>26</v>
      </c>
    </row>
    <row r="53" spans="2:5">
      <c r="B53" s="463" t="s">
        <v>640</v>
      </c>
      <c r="C53" s="571">
        <v>15</v>
      </c>
      <c r="D53" s="571">
        <v>10</v>
      </c>
      <c r="E53" s="571">
        <v>5</v>
      </c>
    </row>
    <row r="54" spans="2:5">
      <c r="B54" s="463" t="s">
        <v>641</v>
      </c>
      <c r="C54" s="571">
        <v>47</v>
      </c>
      <c r="D54" s="571">
        <v>22</v>
      </c>
      <c r="E54" s="571">
        <v>25</v>
      </c>
    </row>
    <row r="55" spans="2:5">
      <c r="B55" s="463" t="s">
        <v>642</v>
      </c>
      <c r="C55" s="571">
        <v>22</v>
      </c>
      <c r="D55" s="571">
        <v>10</v>
      </c>
      <c r="E55" s="571">
        <v>12</v>
      </c>
    </row>
    <row r="56" spans="2:5">
      <c r="B56" s="463" t="s">
        <v>643</v>
      </c>
      <c r="C56" s="571">
        <v>61</v>
      </c>
      <c r="D56" s="571">
        <v>29</v>
      </c>
      <c r="E56" s="571">
        <v>32</v>
      </c>
    </row>
    <row r="57" spans="2:5">
      <c r="B57" s="463" t="s">
        <v>644</v>
      </c>
      <c r="C57" s="571">
        <v>19</v>
      </c>
      <c r="D57" s="571">
        <v>6</v>
      </c>
      <c r="E57" s="571">
        <v>13</v>
      </c>
    </row>
    <row r="58" spans="2:5">
      <c r="B58" s="463" t="s">
        <v>645</v>
      </c>
      <c r="C58" s="571">
        <v>21</v>
      </c>
      <c r="D58" s="571">
        <v>9</v>
      </c>
      <c r="E58" s="571">
        <v>12</v>
      </c>
    </row>
    <row r="59" spans="2:5">
      <c r="B59" s="463" t="s">
        <v>646</v>
      </c>
      <c r="C59" s="571">
        <v>15</v>
      </c>
      <c r="D59" s="571">
        <v>8</v>
      </c>
      <c r="E59" s="571">
        <v>7</v>
      </c>
    </row>
    <row r="60" spans="2:5">
      <c r="B60" s="463" t="s">
        <v>647</v>
      </c>
      <c r="C60" s="571">
        <v>34</v>
      </c>
      <c r="D60" s="571">
        <v>14</v>
      </c>
      <c r="E60" s="571">
        <v>20</v>
      </c>
    </row>
    <row r="61" spans="2:5">
      <c r="B61" s="463" t="s">
        <v>648</v>
      </c>
      <c r="C61" s="571">
        <v>23</v>
      </c>
      <c r="D61" s="571">
        <v>14</v>
      </c>
      <c r="E61" s="571">
        <v>9</v>
      </c>
    </row>
    <row r="62" spans="2:5">
      <c r="B62" s="463" t="s">
        <v>649</v>
      </c>
      <c r="C62" s="571">
        <v>57</v>
      </c>
      <c r="D62" s="571">
        <v>37</v>
      </c>
      <c r="E62" s="571">
        <v>20</v>
      </c>
    </row>
    <row r="63" spans="2:5">
      <c r="B63" s="463" t="s">
        <v>650</v>
      </c>
      <c r="C63" s="571">
        <v>167</v>
      </c>
      <c r="D63" s="571">
        <v>97</v>
      </c>
      <c r="E63" s="571">
        <v>70</v>
      </c>
    </row>
    <row r="64" spans="2:5">
      <c r="B64" s="463" t="s">
        <v>651</v>
      </c>
      <c r="C64" s="571">
        <v>42</v>
      </c>
      <c r="D64" s="571">
        <v>20</v>
      </c>
      <c r="E64" s="571">
        <v>22</v>
      </c>
    </row>
    <row r="65" spans="2:5">
      <c r="B65" s="463" t="s">
        <v>652</v>
      </c>
      <c r="C65" s="571">
        <v>128</v>
      </c>
      <c r="D65" s="571">
        <v>63</v>
      </c>
      <c r="E65" s="571">
        <v>65</v>
      </c>
    </row>
    <row r="66" spans="2:5">
      <c r="B66" s="464" t="s">
        <v>653</v>
      </c>
      <c r="C66" s="571">
        <v>90</v>
      </c>
      <c r="D66" s="571">
        <v>59</v>
      </c>
      <c r="E66" s="571">
        <v>31</v>
      </c>
    </row>
    <row r="67" spans="2:5">
      <c r="B67" s="463" t="s">
        <v>654</v>
      </c>
      <c r="C67" s="571">
        <v>39</v>
      </c>
      <c r="D67" s="571">
        <v>24</v>
      </c>
      <c r="E67" s="571">
        <v>15</v>
      </c>
    </row>
    <row r="68" spans="2:5" ht="13.15" thickBot="1">
      <c r="B68" s="463" t="s">
        <v>655</v>
      </c>
      <c r="C68" s="571">
        <v>109</v>
      </c>
      <c r="D68" s="571">
        <v>56</v>
      </c>
      <c r="E68" s="571">
        <v>53</v>
      </c>
    </row>
    <row r="69" spans="2:5" ht="13.15" thickTop="1">
      <c r="B69" s="572"/>
      <c r="C69" s="573"/>
      <c r="D69" s="572"/>
      <c r="E69" s="572"/>
    </row>
    <row r="70" spans="2:5">
      <c r="B70" s="574" t="s">
        <v>715</v>
      </c>
      <c r="C70" s="574"/>
      <c r="D70" s="575"/>
      <c r="E70" s="575"/>
    </row>
  </sheetData>
  <mergeCells count="2">
    <mergeCell ref="B4:B5"/>
    <mergeCell ref="C4:E4"/>
  </mergeCells>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79F6F-18DD-4553-90C5-76B3DA71F6CF}">
  <sheetPr>
    <tabColor theme="4" tint="-0.499984740745262"/>
  </sheetPr>
  <dimension ref="A1:E138"/>
  <sheetViews>
    <sheetView workbookViewId="0">
      <selection activeCell="I12" sqref="I12"/>
    </sheetView>
  </sheetViews>
  <sheetFormatPr defaultRowHeight="12.75"/>
  <cols>
    <col min="1" max="1" width="25.265625" customWidth="1"/>
    <col min="2" max="2" width="19" customWidth="1"/>
    <col min="3" max="3" width="26.265625" customWidth="1"/>
  </cols>
  <sheetData>
    <row r="1" spans="1:3" ht="13.5" thickBot="1">
      <c r="A1" s="467" t="s">
        <v>679</v>
      </c>
      <c r="B1" s="467"/>
      <c r="C1" s="467"/>
    </row>
    <row r="2" spans="1:3" ht="13.15" thickTop="1">
      <c r="A2" s="730" t="s">
        <v>2</v>
      </c>
      <c r="B2" s="732" t="s">
        <v>680</v>
      </c>
      <c r="C2" s="733"/>
    </row>
    <row r="3" spans="1:3" ht="13.5">
      <c r="A3" s="731"/>
      <c r="B3" s="515" t="s">
        <v>725</v>
      </c>
      <c r="C3" s="516" t="s">
        <v>724</v>
      </c>
    </row>
    <row r="4" spans="1:3">
      <c r="A4" s="517" t="s">
        <v>593</v>
      </c>
      <c r="B4" s="367">
        <v>9082</v>
      </c>
      <c r="C4" s="367">
        <v>7076</v>
      </c>
    </row>
    <row r="5" spans="1:3">
      <c r="A5" s="517" t="s">
        <v>594</v>
      </c>
      <c r="B5" s="367">
        <v>4121</v>
      </c>
      <c r="C5" s="367">
        <v>2996</v>
      </c>
    </row>
    <row r="6" spans="1:3">
      <c r="A6" s="517" t="s">
        <v>595</v>
      </c>
      <c r="B6" s="367">
        <v>610</v>
      </c>
      <c r="C6" s="367">
        <v>329</v>
      </c>
    </row>
    <row r="7" spans="1:3">
      <c r="A7" s="517" t="s">
        <v>596</v>
      </c>
      <c r="B7" s="367">
        <v>328</v>
      </c>
      <c r="C7" s="367">
        <v>265</v>
      </c>
    </row>
    <row r="8" spans="1:3">
      <c r="A8" s="517" t="s">
        <v>597</v>
      </c>
      <c r="B8" s="367">
        <v>267</v>
      </c>
      <c r="C8" s="367">
        <v>239</v>
      </c>
    </row>
    <row r="9" spans="1:3">
      <c r="A9" s="517" t="s">
        <v>598</v>
      </c>
      <c r="B9" s="367">
        <v>53</v>
      </c>
      <c r="C9" s="367">
        <v>47</v>
      </c>
    </row>
    <row r="10" spans="1:3">
      <c r="A10" s="517" t="s">
        <v>599</v>
      </c>
      <c r="B10" s="367">
        <v>39</v>
      </c>
      <c r="C10" s="367">
        <v>39</v>
      </c>
    </row>
    <row r="11" spans="1:3">
      <c r="A11" s="517" t="s">
        <v>600</v>
      </c>
      <c r="B11" s="367">
        <v>77</v>
      </c>
      <c r="C11" s="367">
        <v>53</v>
      </c>
    </row>
    <row r="12" spans="1:3">
      <c r="A12" s="517" t="s">
        <v>602</v>
      </c>
      <c r="B12" s="367">
        <v>22</v>
      </c>
      <c r="C12" s="367">
        <v>21</v>
      </c>
    </row>
    <row r="13" spans="1:3">
      <c r="A13" s="517" t="s">
        <v>603</v>
      </c>
      <c r="B13" s="367">
        <v>110</v>
      </c>
      <c r="C13" s="367">
        <v>60</v>
      </c>
    </row>
    <row r="14" spans="1:3">
      <c r="A14" s="517" t="s">
        <v>605</v>
      </c>
      <c r="B14" s="367">
        <v>57</v>
      </c>
      <c r="C14" s="367">
        <v>52</v>
      </c>
    </row>
    <row r="15" spans="1:3">
      <c r="A15" s="517" t="s">
        <v>606</v>
      </c>
      <c r="B15" s="367">
        <v>13</v>
      </c>
      <c r="C15" s="367">
        <v>12</v>
      </c>
    </row>
    <row r="16" spans="1:3">
      <c r="A16" s="517" t="s">
        <v>607</v>
      </c>
      <c r="B16" s="367">
        <v>16</v>
      </c>
      <c r="C16" s="367">
        <v>14</v>
      </c>
    </row>
    <row r="17" spans="1:3">
      <c r="A17" s="517" t="s">
        <v>609</v>
      </c>
      <c r="B17" s="367">
        <v>115</v>
      </c>
      <c r="C17" s="367">
        <v>108</v>
      </c>
    </row>
    <row r="18" spans="1:3">
      <c r="A18" s="517" t="s">
        <v>610</v>
      </c>
      <c r="B18" s="367">
        <v>131</v>
      </c>
      <c r="C18" s="367">
        <v>122</v>
      </c>
    </row>
    <row r="19" spans="1:3">
      <c r="A19" s="517" t="s">
        <v>611</v>
      </c>
      <c r="B19" s="367">
        <v>98</v>
      </c>
      <c r="C19" s="367">
        <v>95</v>
      </c>
    </row>
    <row r="20" spans="1:3">
      <c r="A20" s="517" t="s">
        <v>612</v>
      </c>
      <c r="B20" s="367">
        <v>65</v>
      </c>
      <c r="C20" s="367">
        <v>59</v>
      </c>
    </row>
    <row r="21" spans="1:3">
      <c r="A21" s="517" t="s">
        <v>613</v>
      </c>
      <c r="B21" s="367">
        <v>73</v>
      </c>
      <c r="C21" s="367">
        <v>65</v>
      </c>
    </row>
    <row r="22" spans="1:3">
      <c r="A22" s="517" t="s">
        <v>614</v>
      </c>
      <c r="B22" s="367">
        <v>39</v>
      </c>
      <c r="C22" s="367">
        <v>35</v>
      </c>
    </row>
    <row r="23" spans="1:3">
      <c r="A23" s="517" t="s">
        <v>615</v>
      </c>
      <c r="B23" s="367">
        <v>74</v>
      </c>
      <c r="C23" s="367">
        <v>69</v>
      </c>
    </row>
    <row r="24" spans="1:3">
      <c r="A24" s="517" t="s">
        <v>616</v>
      </c>
      <c r="B24" s="367">
        <v>167</v>
      </c>
      <c r="C24" s="367">
        <v>126</v>
      </c>
    </row>
    <row r="25" spans="1:3">
      <c r="A25" s="517" t="s">
        <v>617</v>
      </c>
      <c r="B25" s="367">
        <v>5</v>
      </c>
      <c r="C25" s="367">
        <v>4</v>
      </c>
    </row>
    <row r="26" spans="1:3">
      <c r="A26" s="517" t="s">
        <v>618</v>
      </c>
      <c r="B26" s="367">
        <v>102</v>
      </c>
      <c r="C26" s="367">
        <v>84</v>
      </c>
    </row>
    <row r="27" spans="1:3">
      <c r="A27" s="517" t="s">
        <v>619</v>
      </c>
      <c r="B27" s="367">
        <v>41</v>
      </c>
      <c r="C27" s="367">
        <v>27</v>
      </c>
    </row>
    <row r="28" spans="1:3">
      <c r="A28" s="517" t="s">
        <v>620</v>
      </c>
      <c r="B28" s="367">
        <v>56</v>
      </c>
      <c r="C28" s="367">
        <v>56</v>
      </c>
    </row>
    <row r="29" spans="1:3">
      <c r="A29" s="517" t="s">
        <v>621</v>
      </c>
      <c r="B29" s="367">
        <v>141</v>
      </c>
      <c r="C29" s="367">
        <v>128</v>
      </c>
    </row>
    <row r="30" spans="1:3">
      <c r="A30" s="517" t="s">
        <v>623</v>
      </c>
      <c r="B30" s="367">
        <v>31</v>
      </c>
      <c r="C30" s="367">
        <v>30</v>
      </c>
    </row>
    <row r="31" spans="1:3">
      <c r="A31" s="517" t="s">
        <v>625</v>
      </c>
      <c r="B31" s="367">
        <v>7</v>
      </c>
      <c r="C31" s="367">
        <v>6</v>
      </c>
    </row>
    <row r="32" spans="1:3">
      <c r="A32" s="517" t="s">
        <v>626</v>
      </c>
      <c r="B32" s="367">
        <v>187</v>
      </c>
      <c r="C32" s="367">
        <v>167</v>
      </c>
    </row>
    <row r="33" spans="1:3">
      <c r="A33" s="517" t="s">
        <v>627</v>
      </c>
      <c r="B33" s="367">
        <v>7</v>
      </c>
      <c r="C33" s="367">
        <v>6</v>
      </c>
    </row>
    <row r="34" spans="1:3">
      <c r="A34" s="517" t="s">
        <v>628</v>
      </c>
      <c r="B34" s="367">
        <v>85</v>
      </c>
      <c r="C34" s="367">
        <v>82</v>
      </c>
    </row>
    <row r="35" spans="1:3">
      <c r="A35" s="517" t="s">
        <v>629</v>
      </c>
      <c r="B35" s="367">
        <v>62</v>
      </c>
      <c r="C35" s="367">
        <v>55</v>
      </c>
    </row>
    <row r="36" spans="1:3">
      <c r="A36" s="517" t="s">
        <v>630</v>
      </c>
      <c r="B36" s="367">
        <v>195</v>
      </c>
      <c r="C36" s="367">
        <v>194</v>
      </c>
    </row>
    <row r="37" spans="1:3">
      <c r="A37" s="517" t="s">
        <v>631</v>
      </c>
      <c r="B37" s="367">
        <v>59</v>
      </c>
      <c r="C37" s="367">
        <v>57</v>
      </c>
    </row>
    <row r="38" spans="1:3">
      <c r="A38" s="517" t="s">
        <v>632</v>
      </c>
      <c r="B38" s="367">
        <v>36</v>
      </c>
      <c r="C38" s="367">
        <v>33</v>
      </c>
    </row>
    <row r="39" spans="1:3">
      <c r="A39" s="517" t="s">
        <v>633</v>
      </c>
      <c r="B39" s="367">
        <v>183</v>
      </c>
      <c r="C39" s="367">
        <v>135</v>
      </c>
    </row>
    <row r="40" spans="1:3">
      <c r="A40" s="517" t="s">
        <v>634</v>
      </c>
      <c r="B40" s="367">
        <v>100</v>
      </c>
      <c r="C40" s="367">
        <v>80</v>
      </c>
    </row>
    <row r="41" spans="1:3">
      <c r="A41" s="517" t="s">
        <v>635</v>
      </c>
      <c r="B41" s="367">
        <v>70</v>
      </c>
      <c r="C41" s="367">
        <v>65</v>
      </c>
    </row>
    <row r="42" spans="1:3">
      <c r="A42" s="517" t="s">
        <v>636</v>
      </c>
      <c r="B42" s="367">
        <v>92</v>
      </c>
      <c r="C42" s="367">
        <v>86</v>
      </c>
    </row>
    <row r="43" spans="1:3">
      <c r="A43" s="517" t="s">
        <v>637</v>
      </c>
      <c r="B43" s="367">
        <v>48</v>
      </c>
      <c r="C43" s="367">
        <v>48</v>
      </c>
    </row>
    <row r="44" spans="1:3">
      <c r="A44" s="517" t="s">
        <v>638</v>
      </c>
      <c r="B44" s="367">
        <v>1</v>
      </c>
      <c r="C44" s="367">
        <v>1</v>
      </c>
    </row>
    <row r="45" spans="1:3">
      <c r="A45" s="517" t="s">
        <v>639</v>
      </c>
      <c r="B45" s="367">
        <v>46</v>
      </c>
      <c r="C45" s="367">
        <v>43</v>
      </c>
    </row>
    <row r="46" spans="1:3">
      <c r="A46" s="517" t="s">
        <v>641</v>
      </c>
      <c r="B46" s="367">
        <v>7</v>
      </c>
      <c r="C46" s="367">
        <v>3</v>
      </c>
    </row>
    <row r="47" spans="1:3">
      <c r="A47" s="517" t="s">
        <v>642</v>
      </c>
      <c r="B47" s="367">
        <v>24</v>
      </c>
      <c r="C47" s="367">
        <v>22</v>
      </c>
    </row>
    <row r="48" spans="1:3">
      <c r="A48" s="517" t="s">
        <v>643</v>
      </c>
      <c r="B48" s="367">
        <v>199</v>
      </c>
      <c r="C48" s="367">
        <v>99</v>
      </c>
    </row>
    <row r="49" spans="1:3">
      <c r="A49" s="517" t="s">
        <v>644</v>
      </c>
      <c r="B49" s="367">
        <v>52</v>
      </c>
      <c r="C49" s="367">
        <v>49</v>
      </c>
    </row>
    <row r="50" spans="1:3">
      <c r="A50" s="517" t="s">
        <v>645</v>
      </c>
      <c r="B50" s="367">
        <v>279</v>
      </c>
      <c r="C50" s="367">
        <v>273</v>
      </c>
    </row>
    <row r="51" spans="1:3">
      <c r="A51" s="517" t="s">
        <v>646</v>
      </c>
      <c r="B51" s="367">
        <v>4</v>
      </c>
      <c r="C51" s="367">
        <v>4</v>
      </c>
    </row>
    <row r="52" spans="1:3">
      <c r="A52" s="517" t="s">
        <v>647</v>
      </c>
      <c r="B52" s="367">
        <v>80</v>
      </c>
      <c r="C52" s="367">
        <v>73</v>
      </c>
    </row>
    <row r="53" spans="1:3">
      <c r="A53" s="517" t="s">
        <v>649</v>
      </c>
      <c r="B53" s="367">
        <v>6</v>
      </c>
      <c r="C53" s="367">
        <v>4</v>
      </c>
    </row>
    <row r="54" spans="1:3">
      <c r="A54" s="517" t="s">
        <v>650</v>
      </c>
      <c r="B54" s="367">
        <v>102</v>
      </c>
      <c r="C54" s="367">
        <v>69</v>
      </c>
    </row>
    <row r="55" spans="1:3">
      <c r="A55" s="517" t="s">
        <v>651</v>
      </c>
      <c r="B55" s="367">
        <v>175</v>
      </c>
      <c r="C55" s="367">
        <v>175</v>
      </c>
    </row>
    <row r="56" spans="1:3">
      <c r="A56" s="517" t="s">
        <v>652</v>
      </c>
      <c r="B56" s="367">
        <v>16</v>
      </c>
      <c r="C56" s="367">
        <v>14</v>
      </c>
    </row>
    <row r="57" spans="1:3">
      <c r="A57" s="517" t="s">
        <v>653</v>
      </c>
      <c r="B57" s="367">
        <v>78</v>
      </c>
      <c r="C57" s="367">
        <v>67</v>
      </c>
    </row>
    <row r="58" spans="1:3">
      <c r="A58" s="517" t="s">
        <v>654</v>
      </c>
      <c r="B58" s="367">
        <v>30</v>
      </c>
      <c r="C58" s="367">
        <v>30</v>
      </c>
    </row>
    <row r="59" spans="1:3" ht="13.15" thickBot="1">
      <c r="A59" s="518" t="s">
        <v>655</v>
      </c>
      <c r="B59" s="519">
        <v>1</v>
      </c>
      <c r="C59" s="519">
        <v>1</v>
      </c>
    </row>
    <row r="60" spans="1:3" ht="13.15" thickTop="1">
      <c r="A60" s="17"/>
      <c r="B60" s="17"/>
      <c r="C60" s="17"/>
    </row>
    <row r="61" spans="1:3">
      <c r="A61" s="17"/>
      <c r="B61" s="17"/>
      <c r="C61" s="17"/>
    </row>
    <row r="62" spans="1:3">
      <c r="A62" s="17"/>
      <c r="B62" s="17"/>
      <c r="C62" s="17"/>
    </row>
    <row r="63" spans="1:3" ht="13.15">
      <c r="A63" s="467" t="s">
        <v>681</v>
      </c>
      <c r="B63" s="17"/>
      <c r="C63" s="17"/>
    </row>
    <row r="64" spans="1:3">
      <c r="A64" s="17"/>
      <c r="B64" s="17"/>
      <c r="C64" s="17"/>
    </row>
    <row r="65" spans="1:3" ht="13.15" thickBot="1">
      <c r="A65" s="17"/>
      <c r="B65" s="17"/>
      <c r="C65" s="17"/>
    </row>
    <row r="66" spans="1:3" ht="13.15" thickTop="1">
      <c r="A66" s="734" t="s">
        <v>588</v>
      </c>
      <c r="B66" s="736" t="s">
        <v>682</v>
      </c>
      <c r="C66" s="17"/>
    </row>
    <row r="67" spans="1:3">
      <c r="A67" s="735"/>
      <c r="B67" s="737"/>
      <c r="C67" s="17"/>
    </row>
    <row r="68" spans="1:3">
      <c r="A68" s="520" t="s">
        <v>593</v>
      </c>
      <c r="B68" s="521">
        <v>1049.5999999999999</v>
      </c>
      <c r="C68" s="17"/>
    </row>
    <row r="69" spans="1:3">
      <c r="A69" s="520" t="s">
        <v>594</v>
      </c>
      <c r="B69" s="522">
        <v>363</v>
      </c>
      <c r="C69" s="17"/>
    </row>
    <row r="70" spans="1:3">
      <c r="A70" s="520" t="s">
        <v>595</v>
      </c>
      <c r="B70" s="522">
        <v>22.2</v>
      </c>
      <c r="C70" s="17"/>
    </row>
    <row r="71" spans="1:3">
      <c r="A71" s="520" t="s">
        <v>596</v>
      </c>
      <c r="B71" s="522">
        <v>30.8</v>
      </c>
      <c r="C71" s="17"/>
    </row>
    <row r="72" spans="1:3">
      <c r="A72" s="520" t="s">
        <v>597</v>
      </c>
      <c r="B72" s="522">
        <v>30.7</v>
      </c>
      <c r="C72" s="17"/>
    </row>
    <row r="73" spans="1:3">
      <c r="A73" s="520" t="s">
        <v>598</v>
      </c>
      <c r="B73" s="522">
        <v>29.2</v>
      </c>
      <c r="C73" s="17"/>
    </row>
    <row r="74" spans="1:3">
      <c r="A74" s="520" t="s">
        <v>599</v>
      </c>
      <c r="B74" s="522">
        <v>10.7</v>
      </c>
      <c r="C74" s="17"/>
    </row>
    <row r="75" spans="1:3">
      <c r="A75" s="520" t="s">
        <v>603</v>
      </c>
      <c r="B75" s="523">
        <v>31.1</v>
      </c>
      <c r="C75" s="17"/>
    </row>
    <row r="76" spans="1:3">
      <c r="A76" s="524" t="s">
        <v>605</v>
      </c>
      <c r="B76" s="522">
        <v>27.2</v>
      </c>
      <c r="C76" s="17"/>
    </row>
    <row r="77" spans="1:3">
      <c r="A77" s="520" t="s">
        <v>609</v>
      </c>
      <c r="B77" s="521">
        <v>27.3</v>
      </c>
      <c r="C77" s="17"/>
    </row>
    <row r="78" spans="1:3">
      <c r="A78" s="520" t="s">
        <v>611</v>
      </c>
      <c r="B78" s="522">
        <v>18.600000000000001</v>
      </c>
      <c r="C78" s="17"/>
    </row>
    <row r="79" spans="1:3">
      <c r="A79" s="520" t="s">
        <v>613</v>
      </c>
      <c r="B79" s="521">
        <v>8.5</v>
      </c>
      <c r="C79" s="17"/>
    </row>
    <row r="80" spans="1:3">
      <c r="A80" s="520" t="s">
        <v>614</v>
      </c>
      <c r="B80" s="522">
        <v>12.9</v>
      </c>
      <c r="C80" s="17"/>
    </row>
    <row r="81" spans="1:3">
      <c r="A81" s="520" t="s">
        <v>615</v>
      </c>
      <c r="B81" s="522">
        <v>21.2</v>
      </c>
      <c r="C81" s="17"/>
    </row>
    <row r="82" spans="1:3">
      <c r="A82" s="520" t="s">
        <v>616</v>
      </c>
      <c r="B82" s="522">
        <v>14.7</v>
      </c>
      <c r="C82" s="17"/>
    </row>
    <row r="83" spans="1:3">
      <c r="A83" s="520" t="s">
        <v>617</v>
      </c>
      <c r="B83" s="522">
        <v>7.1</v>
      </c>
      <c r="C83" s="17"/>
    </row>
    <row r="84" spans="1:3">
      <c r="A84" s="520" t="s">
        <v>618</v>
      </c>
      <c r="B84" s="522">
        <v>37.9</v>
      </c>
      <c r="C84" s="17"/>
    </row>
    <row r="85" spans="1:3">
      <c r="A85" s="520" t="s">
        <v>619</v>
      </c>
      <c r="B85" s="522">
        <v>17.2</v>
      </c>
      <c r="C85" s="17"/>
    </row>
    <row r="86" spans="1:3">
      <c r="A86" s="520" t="s">
        <v>620</v>
      </c>
      <c r="B86" s="523">
        <v>15</v>
      </c>
      <c r="C86" s="17"/>
    </row>
    <row r="87" spans="1:3">
      <c r="A87" s="520" t="s">
        <v>621</v>
      </c>
      <c r="B87" s="522">
        <v>26.9</v>
      </c>
      <c r="C87" s="17"/>
    </row>
    <row r="88" spans="1:3">
      <c r="A88" s="520" t="s">
        <v>625</v>
      </c>
      <c r="B88" s="521">
        <v>5.8</v>
      </c>
      <c r="C88" s="17"/>
    </row>
    <row r="89" spans="1:3">
      <c r="A89" s="520" t="s">
        <v>630</v>
      </c>
      <c r="B89" s="522">
        <v>13.3</v>
      </c>
      <c r="C89" s="17"/>
    </row>
    <row r="90" spans="1:3">
      <c r="A90" s="520" t="s">
        <v>631</v>
      </c>
      <c r="B90" s="522">
        <v>7.1</v>
      </c>
      <c r="C90" s="17"/>
    </row>
    <row r="91" spans="1:3">
      <c r="A91" s="520" t="s">
        <v>632</v>
      </c>
      <c r="B91" s="522">
        <v>20.8</v>
      </c>
      <c r="C91" s="17"/>
    </row>
    <row r="92" spans="1:3">
      <c r="A92" s="520" t="s">
        <v>633</v>
      </c>
      <c r="B92" s="522">
        <v>38.799999999999997</v>
      </c>
      <c r="C92" s="17"/>
    </row>
    <row r="93" spans="1:3">
      <c r="A93" s="524" t="s">
        <v>634</v>
      </c>
      <c r="B93" s="522">
        <v>12</v>
      </c>
      <c r="C93" s="17"/>
    </row>
    <row r="94" spans="1:3">
      <c r="A94" s="520" t="s">
        <v>635</v>
      </c>
      <c r="B94" s="522">
        <v>18.600000000000001</v>
      </c>
      <c r="C94" s="17"/>
    </row>
    <row r="95" spans="1:3">
      <c r="A95" s="520" t="s">
        <v>636</v>
      </c>
      <c r="B95" s="523">
        <v>16.7</v>
      </c>
      <c r="C95" s="17"/>
    </row>
    <row r="96" spans="1:3">
      <c r="A96" s="520" t="s">
        <v>637</v>
      </c>
      <c r="B96" s="522">
        <v>16</v>
      </c>
      <c r="C96" s="17"/>
    </row>
    <row r="97" spans="1:5">
      <c r="A97" s="520" t="s">
        <v>639</v>
      </c>
      <c r="B97" s="521">
        <v>10</v>
      </c>
      <c r="C97" s="17"/>
    </row>
    <row r="98" spans="1:5">
      <c r="A98" s="520" t="s">
        <v>641</v>
      </c>
      <c r="B98" s="522">
        <v>21.3</v>
      </c>
      <c r="C98" s="17"/>
    </row>
    <row r="99" spans="1:5">
      <c r="A99" s="520" t="s">
        <v>642</v>
      </c>
      <c r="B99" s="522">
        <v>11.7</v>
      </c>
      <c r="C99" s="17"/>
    </row>
    <row r="100" spans="1:5">
      <c r="A100" s="520" t="s">
        <v>643</v>
      </c>
      <c r="B100" s="522">
        <v>16.600000000000001</v>
      </c>
      <c r="C100" s="17"/>
    </row>
    <row r="101" spans="1:5">
      <c r="A101" s="520" t="s">
        <v>645</v>
      </c>
      <c r="B101" s="522">
        <v>2</v>
      </c>
      <c r="C101" s="17"/>
    </row>
    <row r="102" spans="1:5">
      <c r="A102" s="520" t="s">
        <v>647</v>
      </c>
      <c r="B102" s="522">
        <v>15.8</v>
      </c>
      <c r="C102" s="17"/>
    </row>
    <row r="103" spans="1:5">
      <c r="A103" s="520" t="s">
        <v>649</v>
      </c>
      <c r="B103" s="522">
        <v>7.1</v>
      </c>
      <c r="C103" s="17"/>
    </row>
    <row r="104" spans="1:5">
      <c r="A104" s="520" t="s">
        <v>650</v>
      </c>
      <c r="B104" s="523">
        <v>9.1999999999999993</v>
      </c>
      <c r="C104" s="17"/>
    </row>
    <row r="105" spans="1:5">
      <c r="A105" s="520" t="s">
        <v>651</v>
      </c>
      <c r="B105" s="522">
        <v>9</v>
      </c>
      <c r="C105" s="17"/>
    </row>
    <row r="106" spans="1:5">
      <c r="A106" s="520" t="s">
        <v>653</v>
      </c>
      <c r="B106" s="521">
        <v>36.5</v>
      </c>
      <c r="C106" s="17"/>
    </row>
    <row r="107" spans="1:5">
      <c r="A107" s="520" t="s">
        <v>655</v>
      </c>
      <c r="B107" s="522">
        <v>9.1</v>
      </c>
      <c r="C107" s="17"/>
    </row>
    <row r="108" spans="1:5" ht="13.15" thickBot="1">
      <c r="A108" s="525"/>
      <c r="B108" s="526"/>
      <c r="C108" s="17"/>
    </row>
    <row r="109" spans="1:5" ht="13.15" thickTop="1"/>
    <row r="112" spans="1:5" ht="13.15">
      <c r="A112" s="467" t="s">
        <v>683</v>
      </c>
      <c r="B112" s="467"/>
      <c r="C112" s="467"/>
      <c r="D112" s="467"/>
      <c r="E112" s="527"/>
    </row>
    <row r="113" spans="1:5">
      <c r="A113" s="460"/>
      <c r="B113" s="460"/>
      <c r="C113" s="460"/>
      <c r="D113" s="461"/>
      <c r="E113" s="461"/>
    </row>
    <row r="114" spans="1:5" ht="13.15" thickBot="1">
      <c r="A114" s="514"/>
      <c r="B114" s="528"/>
      <c r="C114" s="460"/>
      <c r="D114" s="461"/>
      <c r="E114" s="461"/>
    </row>
    <row r="115" spans="1:5" ht="26.25" customHeight="1" thickTop="1">
      <c r="A115" s="730" t="s">
        <v>588</v>
      </c>
      <c r="B115" s="738" t="s">
        <v>684</v>
      </c>
      <c r="C115" s="740" t="s">
        <v>685</v>
      </c>
      <c r="D115" s="741"/>
      <c r="E115" s="529"/>
    </row>
    <row r="116" spans="1:5" ht="34.9">
      <c r="A116" s="731"/>
      <c r="B116" s="739"/>
      <c r="C116" s="538" t="s">
        <v>16</v>
      </c>
      <c r="D116" s="539" t="s">
        <v>686</v>
      </c>
      <c r="E116" s="461"/>
    </row>
    <row r="117" spans="1:5">
      <c r="A117" s="517" t="s">
        <v>593</v>
      </c>
      <c r="B117" s="540">
        <v>907.9</v>
      </c>
      <c r="C117" s="541">
        <v>55783</v>
      </c>
      <c r="D117" s="541">
        <v>35090</v>
      </c>
      <c r="E117" s="530"/>
    </row>
    <row r="118" spans="1:5">
      <c r="A118" s="517" t="s">
        <v>594</v>
      </c>
      <c r="B118" s="540">
        <v>308.7</v>
      </c>
      <c r="C118" s="541">
        <v>38686</v>
      </c>
      <c r="D118" s="541">
        <v>24791</v>
      </c>
      <c r="E118" s="531"/>
    </row>
    <row r="119" spans="1:5">
      <c r="A119" s="517" t="s">
        <v>595</v>
      </c>
      <c r="B119" s="540">
        <v>72.8</v>
      </c>
      <c r="C119" s="541">
        <v>5531</v>
      </c>
      <c r="D119" s="541">
        <v>3043</v>
      </c>
      <c r="E119" s="531"/>
    </row>
    <row r="120" spans="1:5">
      <c r="A120" s="517" t="s">
        <v>596</v>
      </c>
      <c r="B120" s="540">
        <v>45.8</v>
      </c>
      <c r="C120" s="541">
        <v>3753</v>
      </c>
      <c r="D120" s="541">
        <v>2325</v>
      </c>
      <c r="E120" s="531"/>
    </row>
    <row r="121" spans="1:5">
      <c r="A121" s="517" t="s">
        <v>601</v>
      </c>
      <c r="B121" s="540">
        <v>45.5</v>
      </c>
      <c r="C121" s="541">
        <v>456</v>
      </c>
      <c r="D121" s="541">
        <v>426</v>
      </c>
      <c r="E121" s="531"/>
    </row>
    <row r="122" spans="1:5">
      <c r="A122" s="517" t="s">
        <v>604</v>
      </c>
      <c r="B122" s="540">
        <v>27.6</v>
      </c>
      <c r="C122" s="541">
        <v>249</v>
      </c>
      <c r="D122" s="541">
        <v>226</v>
      </c>
      <c r="E122" s="531"/>
    </row>
    <row r="123" spans="1:5">
      <c r="A123" s="517" t="s">
        <v>605</v>
      </c>
      <c r="B123" s="540"/>
      <c r="C123" s="541">
        <v>596</v>
      </c>
      <c r="D123" s="541"/>
      <c r="E123" s="531"/>
    </row>
    <row r="124" spans="1:5">
      <c r="A124" s="517" t="s">
        <v>616</v>
      </c>
      <c r="B124" s="540">
        <v>66.099999999999994</v>
      </c>
      <c r="C124" s="541">
        <v>1441</v>
      </c>
      <c r="D124" s="541">
        <v>989</v>
      </c>
      <c r="E124" s="532"/>
    </row>
    <row r="125" spans="1:5">
      <c r="A125" s="517" t="s">
        <v>623</v>
      </c>
      <c r="B125" s="540">
        <v>34.6</v>
      </c>
      <c r="C125" s="541">
        <v>452</v>
      </c>
      <c r="D125" s="541">
        <v>408</v>
      </c>
      <c r="E125" s="531"/>
    </row>
    <row r="126" spans="1:5">
      <c r="A126" s="517" t="s">
        <v>624</v>
      </c>
      <c r="B126" s="540">
        <v>10.4</v>
      </c>
      <c r="C126" s="541">
        <v>56</v>
      </c>
      <c r="D126" s="541">
        <v>39</v>
      </c>
      <c r="E126" s="531"/>
    </row>
    <row r="127" spans="1:5">
      <c r="A127" s="517" t="s">
        <v>625</v>
      </c>
      <c r="B127" s="540">
        <v>29.2</v>
      </c>
      <c r="C127" s="541">
        <v>163</v>
      </c>
      <c r="D127" s="541">
        <v>146</v>
      </c>
      <c r="E127" s="531"/>
    </row>
    <row r="128" spans="1:5">
      <c r="A128" s="517" t="s">
        <v>629</v>
      </c>
      <c r="B128" s="540">
        <v>47.4</v>
      </c>
      <c r="C128" s="541">
        <v>531</v>
      </c>
      <c r="D128" s="541">
        <v>427</v>
      </c>
      <c r="E128" s="531"/>
    </row>
    <row r="129" spans="1:5">
      <c r="A129" s="517" t="s">
        <v>640</v>
      </c>
      <c r="B129" s="540">
        <v>28.1</v>
      </c>
      <c r="C129" s="541">
        <v>184</v>
      </c>
      <c r="D129" s="541">
        <v>154</v>
      </c>
      <c r="E129" s="531"/>
    </row>
    <row r="130" spans="1:5">
      <c r="A130" s="517" t="s">
        <v>643</v>
      </c>
      <c r="B130" s="540">
        <v>35.799999999999997</v>
      </c>
      <c r="C130" s="541">
        <v>1303</v>
      </c>
      <c r="D130" s="541">
        <v>626</v>
      </c>
      <c r="E130" s="531"/>
    </row>
    <row r="131" spans="1:5">
      <c r="A131" s="517" t="s">
        <v>646</v>
      </c>
      <c r="B131" s="540">
        <v>28.4</v>
      </c>
      <c r="C131" s="541">
        <v>245</v>
      </c>
      <c r="D131" s="541">
        <v>220</v>
      </c>
      <c r="E131" s="531"/>
    </row>
    <row r="132" spans="1:5">
      <c r="A132" s="517" t="s">
        <v>647</v>
      </c>
      <c r="B132" s="540">
        <v>9.6</v>
      </c>
      <c r="C132" s="541">
        <v>685</v>
      </c>
      <c r="D132" s="541">
        <v>257</v>
      </c>
      <c r="E132" s="532"/>
    </row>
    <row r="133" spans="1:5">
      <c r="A133" s="517" t="s">
        <v>650</v>
      </c>
      <c r="B133" s="540">
        <v>29.7</v>
      </c>
      <c r="C133" s="541">
        <v>647</v>
      </c>
      <c r="D133" s="541">
        <v>307</v>
      </c>
      <c r="E133" s="532"/>
    </row>
    <row r="134" spans="1:5">
      <c r="A134" s="517" t="s">
        <v>653</v>
      </c>
      <c r="B134" s="540">
        <v>23</v>
      </c>
      <c r="C134" s="541">
        <v>519</v>
      </c>
      <c r="D134" s="541">
        <v>447</v>
      </c>
      <c r="E134" s="531"/>
    </row>
    <row r="135" spans="1:5">
      <c r="A135" s="517" t="s">
        <v>654</v>
      </c>
      <c r="B135" s="540">
        <v>65.2</v>
      </c>
      <c r="C135" s="541">
        <v>286</v>
      </c>
      <c r="D135" s="541">
        <v>259</v>
      </c>
      <c r="E135" s="531"/>
    </row>
    <row r="136" spans="1:5" ht="13.15" thickBot="1">
      <c r="A136" s="542"/>
      <c r="B136" s="543"/>
      <c r="C136" s="543"/>
      <c r="D136" s="543"/>
      <c r="E136" s="529"/>
    </row>
    <row r="137" spans="1:5" ht="13.15" thickTop="1">
      <c r="A137" s="534"/>
      <c r="B137" s="535"/>
      <c r="C137" s="534"/>
      <c r="D137" s="534"/>
      <c r="E137" s="529"/>
    </row>
    <row r="138" spans="1:5">
      <c r="A138" s="536" t="s">
        <v>687</v>
      </c>
      <c r="B138" s="537"/>
      <c r="C138" s="529"/>
      <c r="D138" s="529"/>
      <c r="E138" s="529"/>
    </row>
  </sheetData>
  <mergeCells count="7">
    <mergeCell ref="A2:A3"/>
    <mergeCell ref="B2:C2"/>
    <mergeCell ref="A66:A67"/>
    <mergeCell ref="B66:B67"/>
    <mergeCell ref="A115:A116"/>
    <mergeCell ref="B115:B116"/>
    <mergeCell ref="C115:D115"/>
  </mergeCells>
  <pageMargins left="0.7" right="0.7" top="0.75" bottom="0.75" header="0.3" footer="0.3"/>
  <pageSetup paperSize="9" orientation="portrait" r:id="rId1"/>
  <rowBreaks count="1" manualBreakCount="1">
    <brk id="10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B1:D80"/>
  <sheetViews>
    <sheetView zoomScaleNormal="100" zoomScaleSheetLayoutView="85" workbookViewId="0">
      <selection activeCell="J14" sqref="J14"/>
    </sheetView>
  </sheetViews>
  <sheetFormatPr defaultColWidth="9.1328125" defaultRowHeight="12.75"/>
  <cols>
    <col min="1" max="1" width="5.265625" style="136" customWidth="1"/>
    <col min="2" max="2" width="27" style="136" customWidth="1"/>
    <col min="3" max="3" width="44.1328125" style="136" bestFit="1" customWidth="1"/>
    <col min="4" max="4" width="14.1328125" style="136" bestFit="1" customWidth="1"/>
    <col min="5" max="16384" width="9.1328125" style="136"/>
  </cols>
  <sheetData>
    <row r="1" spans="2:4" ht="13.15">
      <c r="B1" s="641" t="s">
        <v>212</v>
      </c>
      <c r="C1" s="641"/>
      <c r="D1" s="641"/>
    </row>
    <row r="2" spans="2:4" ht="15" customHeight="1">
      <c r="B2" s="640"/>
      <c r="C2" s="640"/>
      <c r="D2" s="44"/>
    </row>
    <row r="3" spans="2:4">
      <c r="B3" s="82"/>
      <c r="C3" s="82"/>
      <c r="D3" s="82"/>
    </row>
    <row r="4" spans="2:4" ht="12.75" customHeight="1">
      <c r="B4" s="84" t="s">
        <v>542</v>
      </c>
      <c r="C4" s="84"/>
      <c r="D4" s="84"/>
    </row>
    <row r="5" spans="2:4" ht="18.75" customHeight="1">
      <c r="B5" s="121"/>
      <c r="C5" s="121"/>
      <c r="D5" s="121"/>
    </row>
    <row r="6" spans="2:4" ht="12.75" customHeight="1" thickBot="1">
      <c r="B6" s="137"/>
      <c r="C6" s="137"/>
      <c r="D6" s="82"/>
    </row>
    <row r="7" spans="2:4" ht="12.75" customHeight="1" thickTop="1">
      <c r="B7" s="157"/>
      <c r="C7" s="427" t="s">
        <v>561</v>
      </c>
      <c r="D7" s="428"/>
    </row>
    <row r="8" spans="2:4" ht="8.25" customHeight="1">
      <c r="B8" s="196"/>
      <c r="C8" s="429"/>
      <c r="D8" s="197"/>
    </row>
    <row r="9" spans="2:4" ht="12.75" customHeight="1">
      <c r="C9" s="430" t="s">
        <v>544</v>
      </c>
      <c r="D9" s="84"/>
    </row>
    <row r="10" spans="2:4" ht="12.75" customHeight="1">
      <c r="C10" s="430"/>
      <c r="D10" s="84"/>
    </row>
    <row r="11" spans="2:4" ht="13.5" customHeight="1">
      <c r="B11" s="143" t="s">
        <v>16</v>
      </c>
      <c r="C11" s="431">
        <v>122</v>
      </c>
      <c r="D11" s="432"/>
    </row>
    <row r="12" spans="2:4" ht="13.5" customHeight="1">
      <c r="B12" s="200" t="s">
        <v>546</v>
      </c>
      <c r="C12" s="431">
        <v>9</v>
      </c>
      <c r="D12" s="432"/>
    </row>
    <row r="13" spans="2:4" ht="13.5" customHeight="1">
      <c r="B13" s="200"/>
      <c r="C13" s="431"/>
      <c r="D13" s="432"/>
    </row>
    <row r="14" spans="2:4" ht="12.75" customHeight="1">
      <c r="B14" s="198"/>
      <c r="C14" s="433"/>
      <c r="D14" s="200"/>
    </row>
    <row r="15" spans="2:4" ht="11.45" customHeight="1">
      <c r="C15" s="430" t="s">
        <v>545</v>
      </c>
      <c r="D15" s="434"/>
    </row>
    <row r="16" spans="2:4" ht="11.45" customHeight="1">
      <c r="B16" s="15"/>
      <c r="C16" s="435"/>
      <c r="D16" s="42" t="s">
        <v>560</v>
      </c>
    </row>
    <row r="17" spans="2:4" ht="11.45" customHeight="1">
      <c r="B17" s="143" t="s">
        <v>16</v>
      </c>
      <c r="C17" s="431">
        <v>48852</v>
      </c>
      <c r="D17" s="42">
        <v>24242</v>
      </c>
    </row>
    <row r="18" spans="2:4" ht="11.45" customHeight="1">
      <c r="B18" s="458" t="s">
        <v>584</v>
      </c>
      <c r="C18" s="431">
        <f>C22+C24+C26+C28+C30+C32</f>
        <v>3623</v>
      </c>
      <c r="D18" s="42">
        <f>D22+D24+D26+D28+D30+D32</f>
        <v>1957</v>
      </c>
    </row>
    <row r="19" spans="2:4" ht="11.45" customHeight="1">
      <c r="B19" s="157" t="s">
        <v>213</v>
      </c>
      <c r="C19" s="613"/>
      <c r="D19" s="436"/>
    </row>
    <row r="20" spans="2:4" ht="11.45" customHeight="1">
      <c r="B20" s="157"/>
      <c r="C20" s="613"/>
      <c r="D20" s="436"/>
    </row>
    <row r="21" spans="2:4" ht="11.45" customHeight="1">
      <c r="B21" s="156" t="s">
        <v>214</v>
      </c>
      <c r="C21" s="614">
        <v>1136</v>
      </c>
      <c r="D21" s="107">
        <v>538</v>
      </c>
    </row>
    <row r="22" spans="2:4" ht="11.45" customHeight="1">
      <c r="B22" s="200" t="s">
        <v>546</v>
      </c>
      <c r="C22" s="437">
        <v>39</v>
      </c>
      <c r="D22" s="107">
        <v>19</v>
      </c>
    </row>
    <row r="23" spans="2:4" ht="11.45" customHeight="1">
      <c r="B23" s="156" t="s">
        <v>215</v>
      </c>
      <c r="C23" s="614">
        <v>8964</v>
      </c>
      <c r="D23" s="107">
        <v>4357</v>
      </c>
    </row>
    <row r="24" spans="2:4" ht="12.75" customHeight="1">
      <c r="B24" s="200" t="s">
        <v>546</v>
      </c>
      <c r="C24" s="437">
        <v>650</v>
      </c>
      <c r="D24" s="107">
        <v>315</v>
      </c>
    </row>
    <row r="25" spans="2:4" ht="25.5" customHeight="1">
      <c r="B25" s="446" t="s">
        <v>564</v>
      </c>
      <c r="C25" s="614">
        <f>26311+478</f>
        <v>26789</v>
      </c>
      <c r="D25" s="107">
        <f>12824+191</f>
        <v>13015</v>
      </c>
    </row>
    <row r="26" spans="2:4" ht="12.75" customHeight="1">
      <c r="B26" s="200" t="s">
        <v>546</v>
      </c>
      <c r="C26" s="437">
        <v>784</v>
      </c>
      <c r="D26" s="107">
        <v>403</v>
      </c>
    </row>
    <row r="27" spans="2:4" ht="11.45" customHeight="1">
      <c r="B27" s="156" t="s">
        <v>217</v>
      </c>
      <c r="C27" s="613">
        <v>9237</v>
      </c>
      <c r="D27" s="107">
        <v>4905</v>
      </c>
    </row>
    <row r="28" spans="2:4" ht="11.45" customHeight="1">
      <c r="B28" s="200" t="s">
        <v>546</v>
      </c>
      <c r="C28" s="615">
        <v>1624</v>
      </c>
      <c r="D28" s="107">
        <v>760</v>
      </c>
    </row>
    <row r="29" spans="2:4" ht="11.45" customHeight="1">
      <c r="B29" s="156" t="s">
        <v>218</v>
      </c>
      <c r="C29" s="614">
        <v>1733</v>
      </c>
      <c r="D29" s="107">
        <v>581</v>
      </c>
    </row>
    <row r="30" spans="2:4" ht="11.45" customHeight="1">
      <c r="B30" s="200" t="s">
        <v>546</v>
      </c>
      <c r="C30" s="437"/>
      <c r="D30" s="107"/>
    </row>
    <row r="31" spans="2:4" ht="12.75" customHeight="1">
      <c r="B31" s="156" t="s">
        <v>219</v>
      </c>
      <c r="C31" s="614">
        <v>993</v>
      </c>
      <c r="D31" s="107">
        <v>846</v>
      </c>
    </row>
    <row r="32" spans="2:4" ht="12.75" customHeight="1">
      <c r="B32" s="200" t="s">
        <v>546</v>
      </c>
      <c r="C32" s="437">
        <v>526</v>
      </c>
      <c r="D32" s="107">
        <v>460</v>
      </c>
    </row>
    <row r="33" spans="2:4" ht="11.45" customHeight="1">
      <c r="B33" s="201"/>
      <c r="C33" s="438"/>
      <c r="D33" s="439"/>
    </row>
    <row r="34" spans="2:4" ht="11.45" customHeight="1">
      <c r="C34" s="616" t="s">
        <v>547</v>
      </c>
      <c r="D34" s="434"/>
    </row>
    <row r="35" spans="2:4" ht="11.45" customHeight="1">
      <c r="C35" s="615" t="s">
        <v>775</v>
      </c>
      <c r="D35" s="434"/>
    </row>
    <row r="36" spans="2:4" ht="12.75" customHeight="1">
      <c r="B36" s="84"/>
      <c r="C36" s="615"/>
      <c r="D36" s="440"/>
    </row>
    <row r="37" spans="2:4" ht="12.75" customHeight="1">
      <c r="B37" s="143" t="s">
        <v>16</v>
      </c>
      <c r="C37" s="437" t="s">
        <v>776</v>
      </c>
      <c r="D37" s="432"/>
    </row>
    <row r="38" spans="2:4" ht="11.45" customHeight="1">
      <c r="B38" s="143" t="s">
        <v>20</v>
      </c>
      <c r="C38" s="437"/>
      <c r="D38" s="432"/>
    </row>
    <row r="39" spans="2:4" ht="11.45" customHeight="1">
      <c r="B39" s="156" t="s">
        <v>21</v>
      </c>
      <c r="C39" s="437" t="s">
        <v>777</v>
      </c>
      <c r="D39" s="436"/>
    </row>
    <row r="40" spans="2:4" ht="12.75" customHeight="1">
      <c r="B40" s="156" t="s">
        <v>22</v>
      </c>
      <c r="C40" s="437" t="s">
        <v>778</v>
      </c>
      <c r="D40" s="436"/>
    </row>
    <row r="41" spans="2:4" ht="11.45" customHeight="1">
      <c r="B41" s="82"/>
      <c r="C41" s="459"/>
      <c r="D41" s="200"/>
    </row>
    <row r="42" spans="2:4" ht="12.75" customHeight="1"/>
    <row r="43" spans="2:4" ht="10.5" customHeight="1">
      <c r="B43" s="441" t="s">
        <v>548</v>
      </c>
      <c r="C43" s="203"/>
      <c r="D43" s="203"/>
    </row>
    <row r="44" spans="2:4" ht="10.5" customHeight="1">
      <c r="B44" s="441" t="s">
        <v>549</v>
      </c>
      <c r="C44" s="204"/>
      <c r="D44" s="204"/>
    </row>
    <row r="45" spans="2:4" ht="12.75" customHeight="1">
      <c r="B45" s="441" t="s">
        <v>550</v>
      </c>
      <c r="D45" s="82"/>
    </row>
    <row r="46" spans="2:4" ht="8.25" customHeight="1">
      <c r="B46" s="191" t="s">
        <v>551</v>
      </c>
      <c r="C46" s="192"/>
      <c r="D46" s="442"/>
    </row>
    <row r="47" spans="2:4" ht="11.45" customHeight="1">
      <c r="B47" s="150"/>
      <c r="C47" s="192"/>
      <c r="D47" s="442"/>
    </row>
    <row r="48" spans="2:4" ht="11.45" customHeight="1">
      <c r="B48" s="150"/>
      <c r="C48" s="192"/>
      <c r="D48" s="442"/>
    </row>
    <row r="49" spans="2:4" ht="11.45" customHeight="1">
      <c r="B49" s="150"/>
      <c r="C49" s="192"/>
      <c r="D49" s="442"/>
    </row>
    <row r="50" spans="2:4" ht="11.45" customHeight="1">
      <c r="B50" s="158"/>
    </row>
    <row r="51" spans="2:4" ht="11.45" customHeight="1" thickBot="1">
      <c r="B51" s="158"/>
    </row>
    <row r="52" spans="2:4" ht="11.45" customHeight="1" thickTop="1">
      <c r="B52" s="443"/>
      <c r="C52" s="444" t="s">
        <v>543</v>
      </c>
      <c r="D52" s="445"/>
    </row>
    <row r="53" spans="2:4" ht="11.45" customHeight="1">
      <c r="C53" s="430" t="s">
        <v>552</v>
      </c>
      <c r="D53" s="84"/>
    </row>
    <row r="54" spans="2:4" s="149" customFormat="1" ht="11.45" customHeight="1">
      <c r="B54" s="136"/>
      <c r="C54" s="258" t="s">
        <v>553</v>
      </c>
      <c r="D54" s="84"/>
    </row>
    <row r="55" spans="2:4" s="149" customFormat="1" ht="11.45" customHeight="1">
      <c r="B55" s="136"/>
      <c r="C55" s="258"/>
      <c r="D55" s="84"/>
    </row>
    <row r="56" spans="2:4">
      <c r="B56" s="84"/>
      <c r="C56" s="235"/>
      <c r="D56" s="235" t="s">
        <v>560</v>
      </c>
    </row>
    <row r="57" spans="2:4" ht="23.25">
      <c r="B57" s="235" t="s">
        <v>565</v>
      </c>
      <c r="C57" s="446">
        <f>2809+68</f>
        <v>2877</v>
      </c>
      <c r="D57" s="446">
        <f>1375+28</f>
        <v>1403</v>
      </c>
    </row>
    <row r="58" spans="2:4">
      <c r="B58" s="157" t="s">
        <v>220</v>
      </c>
      <c r="C58" s="446">
        <v>2237</v>
      </c>
      <c r="D58" s="446">
        <v>1208</v>
      </c>
    </row>
    <row r="59" spans="2:4">
      <c r="B59" s="157" t="s">
        <v>221</v>
      </c>
      <c r="C59" s="446">
        <v>1610</v>
      </c>
      <c r="D59" s="446">
        <v>535</v>
      </c>
    </row>
    <row r="60" spans="2:4">
      <c r="B60" s="157" t="s">
        <v>554</v>
      </c>
      <c r="C60" s="446"/>
      <c r="D60" s="446"/>
    </row>
    <row r="61" spans="2:4">
      <c r="B61" s="157" t="s">
        <v>555</v>
      </c>
      <c r="C61" s="446">
        <v>947</v>
      </c>
      <c r="D61" s="446">
        <v>799</v>
      </c>
    </row>
    <row r="62" spans="2:4">
      <c r="B62" s="157"/>
      <c r="C62" s="235"/>
      <c r="D62" s="235"/>
    </row>
    <row r="63" spans="2:4">
      <c r="C63" s="235" t="s">
        <v>556</v>
      </c>
      <c r="D63" s="235"/>
    </row>
    <row r="64" spans="2:4">
      <c r="B64" s="157"/>
      <c r="C64" s="235"/>
      <c r="D64" s="235"/>
    </row>
    <row r="65" spans="2:4">
      <c r="B65" s="157" t="s">
        <v>222</v>
      </c>
      <c r="C65" s="235" t="s">
        <v>382</v>
      </c>
      <c r="D65" s="235"/>
    </row>
    <row r="66" spans="2:4" ht="13.15" thickBot="1">
      <c r="B66" s="157"/>
      <c r="C66" s="157"/>
      <c r="D66" s="235"/>
    </row>
    <row r="67" spans="2:4" ht="13.15" thickTop="1">
      <c r="B67" s="443"/>
      <c r="C67" s="444" t="s">
        <v>561</v>
      </c>
      <c r="D67" s="443"/>
    </row>
    <row r="68" spans="2:4">
      <c r="B68" s="157"/>
      <c r="C68" s="235"/>
      <c r="D68" s="235"/>
    </row>
    <row r="69" spans="2:4">
      <c r="C69" s="258" t="s">
        <v>557</v>
      </c>
      <c r="D69" s="235"/>
    </row>
    <row r="70" spans="2:4">
      <c r="C70" s="235"/>
      <c r="D70" s="235" t="s">
        <v>563</v>
      </c>
    </row>
    <row r="71" spans="2:4" ht="13.9">
      <c r="B71" s="143" t="s">
        <v>223</v>
      </c>
      <c r="C71" s="446">
        <v>3622</v>
      </c>
      <c r="D71" s="446">
        <v>2970</v>
      </c>
    </row>
    <row r="72" spans="2:4">
      <c r="B72" s="235" t="s">
        <v>558</v>
      </c>
      <c r="C72" s="446"/>
      <c r="D72" s="446"/>
    </row>
    <row r="73" spans="2:4">
      <c r="B73" s="235" t="s">
        <v>559</v>
      </c>
      <c r="C73" s="446">
        <v>712</v>
      </c>
      <c r="D73" s="446">
        <v>712</v>
      </c>
    </row>
    <row r="74" spans="2:4">
      <c r="B74" s="235" t="s">
        <v>562</v>
      </c>
      <c r="C74" s="446">
        <v>180</v>
      </c>
      <c r="D74" s="446">
        <v>165</v>
      </c>
    </row>
    <row r="75" spans="2:4">
      <c r="B75" s="157" t="s">
        <v>216</v>
      </c>
      <c r="C75" s="446">
        <v>1925</v>
      </c>
      <c r="D75" s="446">
        <v>1537</v>
      </c>
    </row>
    <row r="76" spans="2:4">
      <c r="B76" s="157" t="s">
        <v>217</v>
      </c>
      <c r="C76" s="446">
        <v>749</v>
      </c>
      <c r="D76" s="446">
        <v>517</v>
      </c>
    </row>
    <row r="77" spans="2:4">
      <c r="B77" s="157" t="s">
        <v>218</v>
      </c>
      <c r="C77" s="446">
        <v>52</v>
      </c>
      <c r="D77" s="446">
        <v>38</v>
      </c>
    </row>
    <row r="78" spans="2:4">
      <c r="B78" s="157" t="s">
        <v>219</v>
      </c>
      <c r="C78" s="446">
        <v>4</v>
      </c>
      <c r="D78" s="446">
        <v>1</v>
      </c>
    </row>
    <row r="79" spans="2:4">
      <c r="B79" s="149"/>
      <c r="C79" s="235"/>
      <c r="D79" s="235"/>
    </row>
    <row r="80" spans="2:4">
      <c r="B80" s="149" t="s">
        <v>551</v>
      </c>
      <c r="D80" s="82"/>
    </row>
  </sheetData>
  <mergeCells count="2">
    <mergeCell ref="B2:C2"/>
    <mergeCell ref="B1:D1"/>
  </mergeCells>
  <pageMargins left="0.56000000000000005" right="8.3333333333333329E-2" top="0.28000000000000003" bottom="0.22" header="0.19" footer="0.1"/>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499984740745262"/>
  </sheetPr>
  <dimension ref="A1:F46"/>
  <sheetViews>
    <sheetView workbookViewId="0">
      <selection activeCell="B19" sqref="B19"/>
    </sheetView>
  </sheetViews>
  <sheetFormatPr defaultColWidth="9.1328125" defaultRowHeight="12.75" customHeight="1"/>
  <cols>
    <col min="1" max="1" width="30.265625" style="361" customWidth="1"/>
    <col min="2" max="3" width="9.1328125" style="361"/>
    <col min="4" max="4" width="7.1328125" style="361" customWidth="1"/>
    <col min="5" max="5" width="8.06640625" style="361" customWidth="1"/>
    <col min="6" max="6" width="13.73046875" style="361" bestFit="1" customWidth="1"/>
    <col min="7" max="16384" width="9.1328125" style="361"/>
  </cols>
  <sheetData>
    <row r="1" spans="1:6" ht="39.75" customHeight="1">
      <c r="A1" s="743" t="s">
        <v>662</v>
      </c>
      <c r="B1" s="743"/>
      <c r="C1" s="743"/>
      <c r="D1" s="743"/>
      <c r="E1" s="743"/>
      <c r="F1" s="743"/>
    </row>
    <row r="2" spans="1:6" ht="12.75" customHeight="1">
      <c r="A2" s="485"/>
      <c r="B2" s="485"/>
      <c r="C2" s="486"/>
      <c r="D2" s="486"/>
      <c r="E2" s="487"/>
      <c r="F2" s="487"/>
    </row>
    <row r="3" spans="1:6" ht="12.75" customHeight="1" thickBot="1">
      <c r="A3" s="485"/>
      <c r="B3" s="485"/>
      <c r="C3" s="488"/>
      <c r="D3" s="486"/>
      <c r="E3" s="487"/>
      <c r="F3" s="486"/>
    </row>
    <row r="4" spans="1:6" ht="21.4" customHeight="1" thickTop="1">
      <c r="A4" s="744" t="s">
        <v>588</v>
      </c>
      <c r="B4" s="746" t="s">
        <v>663</v>
      </c>
      <c r="C4" s="747"/>
      <c r="D4" s="748" t="s">
        <v>664</v>
      </c>
      <c r="E4" s="748" t="s">
        <v>665</v>
      </c>
      <c r="F4" s="750" t="s">
        <v>666</v>
      </c>
    </row>
    <row r="5" spans="1:6" ht="52.5" customHeight="1">
      <c r="A5" s="745"/>
      <c r="B5" s="495" t="s">
        <v>667</v>
      </c>
      <c r="C5" s="496" t="s">
        <v>669</v>
      </c>
      <c r="D5" s="749"/>
      <c r="E5" s="749"/>
      <c r="F5" s="751"/>
    </row>
    <row r="6" spans="1:6" ht="12.75" customHeight="1">
      <c r="A6" s="497" t="s">
        <v>593</v>
      </c>
      <c r="B6" s="498">
        <v>4572</v>
      </c>
      <c r="C6" s="499">
        <v>1150127</v>
      </c>
      <c r="D6" s="500">
        <v>119063</v>
      </c>
      <c r="E6" s="501">
        <v>210944</v>
      </c>
      <c r="F6" s="502">
        <v>18.340931045006332</v>
      </c>
    </row>
    <row r="7" spans="1:6" ht="12.75" customHeight="1">
      <c r="A7" s="497" t="s">
        <v>594</v>
      </c>
      <c r="B7" s="498">
        <v>1328</v>
      </c>
      <c r="C7" s="503">
        <v>419780</v>
      </c>
      <c r="D7" s="504">
        <v>57093</v>
      </c>
      <c r="E7" s="503">
        <v>82585</v>
      </c>
      <c r="F7" s="505">
        <v>19.673400352565629</v>
      </c>
    </row>
    <row r="8" spans="1:6" ht="12.75" customHeight="1">
      <c r="A8" s="497" t="s">
        <v>595</v>
      </c>
      <c r="B8" s="498">
        <v>402</v>
      </c>
      <c r="C8" s="503">
        <v>64538</v>
      </c>
      <c r="D8" s="504">
        <v>6126</v>
      </c>
      <c r="E8" s="503">
        <v>12456</v>
      </c>
      <c r="F8" s="505">
        <v>19.300257212804858</v>
      </c>
    </row>
    <row r="9" spans="1:6" ht="12.75" customHeight="1">
      <c r="A9" s="497" t="s">
        <v>596</v>
      </c>
      <c r="B9" s="498">
        <v>38</v>
      </c>
      <c r="C9" s="506">
        <v>10248</v>
      </c>
      <c r="D9" s="507">
        <v>294</v>
      </c>
      <c r="E9" s="506">
        <v>387</v>
      </c>
      <c r="F9" s="505">
        <v>3.7763466042154565</v>
      </c>
    </row>
    <row r="10" spans="1:6" ht="12.75" customHeight="1">
      <c r="A10" s="497" t="s">
        <v>597</v>
      </c>
      <c r="B10" s="498">
        <v>689</v>
      </c>
      <c r="C10" s="506">
        <v>78289</v>
      </c>
      <c r="D10" s="507">
        <v>3414</v>
      </c>
      <c r="E10" s="506">
        <v>24775</v>
      </c>
      <c r="F10" s="505">
        <v>31.645569620253166</v>
      </c>
    </row>
    <row r="11" spans="1:6" ht="12.75" customHeight="1">
      <c r="A11" s="497" t="s">
        <v>598</v>
      </c>
      <c r="B11" s="498">
        <v>789</v>
      </c>
      <c r="C11" s="506">
        <v>209853</v>
      </c>
      <c r="D11" s="507">
        <v>30213</v>
      </c>
      <c r="E11" s="506">
        <v>48417</v>
      </c>
      <c r="F11" s="508">
        <v>23.071864590927934</v>
      </c>
    </row>
    <row r="12" spans="1:6" ht="12.75" customHeight="1">
      <c r="A12" s="509" t="s">
        <v>670</v>
      </c>
      <c r="B12" s="503">
        <v>6</v>
      </c>
      <c r="C12" s="506">
        <v>1680</v>
      </c>
      <c r="D12" s="507">
        <v>85</v>
      </c>
      <c r="E12" s="506">
        <v>130</v>
      </c>
      <c r="F12" s="508">
        <v>7.7380952380952381</v>
      </c>
    </row>
    <row r="13" spans="1:6" ht="12.75" customHeight="1">
      <c r="A13" s="510" t="s">
        <v>600</v>
      </c>
      <c r="B13" s="498">
        <v>12</v>
      </c>
      <c r="C13" s="506">
        <v>4392</v>
      </c>
      <c r="D13" s="507">
        <v>855</v>
      </c>
      <c r="E13" s="506">
        <v>1627</v>
      </c>
      <c r="F13" s="508">
        <v>37.044626593806925</v>
      </c>
    </row>
    <row r="14" spans="1:6" ht="12.75" customHeight="1">
      <c r="A14" s="510" t="s">
        <v>602</v>
      </c>
      <c r="B14" s="498">
        <v>49</v>
      </c>
      <c r="C14" s="506">
        <v>14851</v>
      </c>
      <c r="D14" s="507">
        <v>873</v>
      </c>
      <c r="E14" s="506">
        <v>1308</v>
      </c>
      <c r="F14" s="508">
        <v>8.8074877112652334</v>
      </c>
    </row>
    <row r="15" spans="1:6" ht="12.75" customHeight="1">
      <c r="A15" s="497" t="s">
        <v>603</v>
      </c>
      <c r="B15" s="498">
        <v>58</v>
      </c>
      <c r="C15" s="506">
        <v>16814</v>
      </c>
      <c r="D15" s="507">
        <v>2548</v>
      </c>
      <c r="E15" s="506">
        <v>4003</v>
      </c>
      <c r="F15" s="508">
        <v>23.807541334602117</v>
      </c>
    </row>
    <row r="16" spans="1:6" ht="12.75" customHeight="1">
      <c r="A16" s="511" t="s">
        <v>671</v>
      </c>
      <c r="B16" s="503">
        <v>32</v>
      </c>
      <c r="C16" s="506">
        <v>7628</v>
      </c>
      <c r="D16" s="507">
        <v>216</v>
      </c>
      <c r="E16" s="506">
        <v>408</v>
      </c>
      <c r="F16" s="508">
        <v>5.3487152595700058</v>
      </c>
    </row>
    <row r="17" spans="1:6" ht="12.75" customHeight="1">
      <c r="A17" s="509" t="s">
        <v>672</v>
      </c>
      <c r="B17" s="503">
        <v>6</v>
      </c>
      <c r="C17" s="506">
        <v>2190</v>
      </c>
      <c r="D17" s="507">
        <v>42</v>
      </c>
      <c r="E17" s="506">
        <v>122</v>
      </c>
      <c r="F17" s="505">
        <v>5.5707762557077629</v>
      </c>
    </row>
    <row r="18" spans="1:6" ht="12.75" customHeight="1">
      <c r="A18" s="497" t="s">
        <v>610</v>
      </c>
      <c r="B18" s="498">
        <v>14</v>
      </c>
      <c r="C18" s="506">
        <v>2968</v>
      </c>
      <c r="D18" s="507">
        <v>161</v>
      </c>
      <c r="E18" s="506">
        <v>161</v>
      </c>
      <c r="F18" s="508">
        <v>5.4245283018867925</v>
      </c>
    </row>
    <row r="19" spans="1:6" ht="12.75" customHeight="1">
      <c r="A19" s="497" t="s">
        <v>613</v>
      </c>
      <c r="B19" s="498">
        <v>10</v>
      </c>
      <c r="C19" s="512"/>
      <c r="D19" s="513"/>
      <c r="E19" s="512"/>
      <c r="F19" s="508"/>
    </row>
    <row r="20" spans="1:6" ht="12.75" customHeight="1">
      <c r="A20" s="497" t="s">
        <v>615</v>
      </c>
      <c r="B20" s="498">
        <v>8</v>
      </c>
      <c r="C20" s="506">
        <v>2920</v>
      </c>
      <c r="D20" s="507">
        <v>20</v>
      </c>
      <c r="E20" s="506">
        <v>35</v>
      </c>
      <c r="F20" s="508">
        <v>1.1986301369863013</v>
      </c>
    </row>
    <row r="21" spans="1:6" ht="12.75" customHeight="1">
      <c r="A21" s="497" t="s">
        <v>616</v>
      </c>
      <c r="B21" s="498">
        <v>44</v>
      </c>
      <c r="C21" s="506">
        <v>12322</v>
      </c>
      <c r="D21" s="507">
        <v>878</v>
      </c>
      <c r="E21" s="506">
        <v>1519</v>
      </c>
      <c r="F21" s="508">
        <v>12.327544229832819</v>
      </c>
    </row>
    <row r="22" spans="1:6" ht="12.75" customHeight="1">
      <c r="A22" s="497" t="s">
        <v>618</v>
      </c>
      <c r="B22" s="498">
        <v>91</v>
      </c>
      <c r="C22" s="506">
        <v>17856</v>
      </c>
      <c r="D22" s="507">
        <v>1397</v>
      </c>
      <c r="E22" s="506">
        <v>2027</v>
      </c>
      <c r="F22" s="508">
        <v>11.351926523297491</v>
      </c>
    </row>
    <row r="23" spans="1:6" ht="12.75" customHeight="1">
      <c r="A23" s="509" t="s">
        <v>673</v>
      </c>
      <c r="B23" s="503">
        <v>56</v>
      </c>
      <c r="C23" s="506">
        <v>14216</v>
      </c>
      <c r="D23" s="507">
        <v>696</v>
      </c>
      <c r="E23" s="506">
        <v>1415</v>
      </c>
      <c r="F23" s="508">
        <v>9.9535734383792906</v>
      </c>
    </row>
    <row r="24" spans="1:6" ht="12.75" customHeight="1">
      <c r="A24" s="497" t="s">
        <v>628</v>
      </c>
      <c r="B24" s="498">
        <v>13</v>
      </c>
      <c r="C24" s="506">
        <v>3685</v>
      </c>
      <c r="D24" s="507">
        <v>85</v>
      </c>
      <c r="E24" s="506">
        <v>129</v>
      </c>
      <c r="F24" s="508">
        <v>3.50067842605156</v>
      </c>
    </row>
    <row r="25" spans="1:6" ht="12.75" customHeight="1">
      <c r="A25" s="497" t="s">
        <v>630</v>
      </c>
      <c r="B25" s="498">
        <v>32</v>
      </c>
      <c r="C25" s="506">
        <v>11422</v>
      </c>
      <c r="D25" s="507">
        <v>821</v>
      </c>
      <c r="E25" s="506">
        <v>1403</v>
      </c>
      <c r="F25" s="505">
        <v>12.283312904920329</v>
      </c>
    </row>
    <row r="26" spans="1:6" ht="12.75" customHeight="1">
      <c r="A26" s="497" t="s">
        <v>631</v>
      </c>
      <c r="B26" s="498">
        <v>8</v>
      </c>
      <c r="C26" s="506">
        <v>2880</v>
      </c>
      <c r="D26" s="507">
        <v>120</v>
      </c>
      <c r="E26" s="506">
        <v>238</v>
      </c>
      <c r="F26" s="505">
        <v>8.2638888888888893</v>
      </c>
    </row>
    <row r="27" spans="1:6" ht="12.75" customHeight="1">
      <c r="A27" s="497" t="s">
        <v>632</v>
      </c>
      <c r="B27" s="498">
        <v>10</v>
      </c>
      <c r="C27" s="506">
        <v>6080</v>
      </c>
      <c r="D27" s="507">
        <v>94</v>
      </c>
      <c r="E27" s="506">
        <v>421</v>
      </c>
      <c r="F27" s="508">
        <v>6.9243421052631575</v>
      </c>
    </row>
    <row r="28" spans="1:6" ht="12.75" customHeight="1">
      <c r="A28" s="497" t="s">
        <v>633</v>
      </c>
      <c r="B28" s="498">
        <v>73</v>
      </c>
      <c r="C28" s="506">
        <v>12634</v>
      </c>
      <c r="D28" s="507">
        <v>485</v>
      </c>
      <c r="E28" s="506">
        <v>833</v>
      </c>
      <c r="F28" s="508">
        <v>6.5933196137407002</v>
      </c>
    </row>
    <row r="29" spans="1:6" ht="12.75" customHeight="1">
      <c r="A29" s="497" t="s">
        <v>634</v>
      </c>
      <c r="B29" s="498">
        <v>12</v>
      </c>
      <c r="C29" s="506">
        <v>1774</v>
      </c>
      <c r="D29" s="507">
        <v>38</v>
      </c>
      <c r="E29" s="506">
        <v>72</v>
      </c>
      <c r="F29" s="508">
        <v>4.0586245772266061</v>
      </c>
    </row>
    <row r="30" spans="1:6" ht="12.75" customHeight="1">
      <c r="A30" s="497" t="s">
        <v>635</v>
      </c>
      <c r="B30" s="498">
        <v>65</v>
      </c>
      <c r="C30" s="506">
        <v>20421</v>
      </c>
      <c r="D30" s="507">
        <v>727</v>
      </c>
      <c r="E30" s="506">
        <v>1714</v>
      </c>
      <c r="F30" s="508">
        <v>8.3933206013417561</v>
      </c>
    </row>
    <row r="31" spans="1:6" ht="12.75" customHeight="1">
      <c r="A31" s="497" t="s">
        <v>636</v>
      </c>
      <c r="B31" s="498">
        <v>152</v>
      </c>
      <c r="C31" s="506">
        <v>49146</v>
      </c>
      <c r="D31" s="507">
        <v>3428</v>
      </c>
      <c r="E31" s="506">
        <v>6342</v>
      </c>
      <c r="F31" s="508">
        <v>12.904407276278842</v>
      </c>
    </row>
    <row r="32" spans="1:6" ht="12.75" customHeight="1">
      <c r="A32" s="497" t="s">
        <v>637</v>
      </c>
      <c r="B32" s="498">
        <v>64</v>
      </c>
      <c r="C32" s="506">
        <v>19934</v>
      </c>
      <c r="D32" s="507">
        <v>1892</v>
      </c>
      <c r="E32" s="506">
        <v>3860</v>
      </c>
      <c r="F32" s="508">
        <v>19.363900872880503</v>
      </c>
    </row>
    <row r="33" spans="1:6" ht="12.75" customHeight="1">
      <c r="A33" s="509" t="s">
        <v>674</v>
      </c>
      <c r="B33" s="503">
        <v>10</v>
      </c>
      <c r="C33" s="506">
        <v>3660</v>
      </c>
      <c r="D33" s="507">
        <v>519</v>
      </c>
      <c r="E33" s="506">
        <v>1820</v>
      </c>
      <c r="F33" s="505">
        <v>49.72677595628415</v>
      </c>
    </row>
    <row r="34" spans="1:6" ht="12.75" customHeight="1">
      <c r="A34" s="510" t="s">
        <v>639</v>
      </c>
      <c r="B34" s="498">
        <v>14</v>
      </c>
      <c r="C34" s="506">
        <v>608</v>
      </c>
      <c r="D34" s="507">
        <v>84</v>
      </c>
      <c r="E34" s="506">
        <v>267</v>
      </c>
      <c r="F34" s="508">
        <v>43.914473684210527</v>
      </c>
    </row>
    <row r="35" spans="1:6" ht="12.75" customHeight="1">
      <c r="A35" s="510" t="s">
        <v>641</v>
      </c>
      <c r="B35" s="498">
        <v>134</v>
      </c>
      <c r="C35" s="506">
        <v>48424</v>
      </c>
      <c r="D35" s="507">
        <v>1655</v>
      </c>
      <c r="E35" s="506">
        <v>5083</v>
      </c>
      <c r="F35" s="508">
        <v>10.496861060631092</v>
      </c>
    </row>
    <row r="36" spans="1:6" ht="12.75" customHeight="1">
      <c r="A36" s="497" t="s">
        <v>642</v>
      </c>
      <c r="B36" s="498">
        <v>10</v>
      </c>
      <c r="C36" s="506">
        <v>6220</v>
      </c>
      <c r="D36" s="507">
        <v>60</v>
      </c>
      <c r="E36" s="506">
        <v>160</v>
      </c>
      <c r="F36" s="508">
        <v>2.572347266881029</v>
      </c>
    </row>
    <row r="37" spans="1:6" ht="12.75" customHeight="1">
      <c r="A37" s="511" t="s">
        <v>675</v>
      </c>
      <c r="B37" s="503">
        <v>10</v>
      </c>
      <c r="C37" s="506">
        <v>3660</v>
      </c>
      <c r="D37" s="507">
        <v>242</v>
      </c>
      <c r="E37" s="506">
        <v>560</v>
      </c>
      <c r="F37" s="508">
        <v>15.300546448087433</v>
      </c>
    </row>
    <row r="38" spans="1:6" ht="12.75" customHeight="1">
      <c r="A38" s="509" t="s">
        <v>676</v>
      </c>
      <c r="B38" s="503">
        <v>26</v>
      </c>
      <c r="C38" s="506">
        <v>7080</v>
      </c>
      <c r="D38" s="507">
        <v>318</v>
      </c>
      <c r="E38" s="506">
        <v>418</v>
      </c>
      <c r="F38" s="508">
        <v>5.9039548022598876</v>
      </c>
    </row>
    <row r="39" spans="1:6" ht="12.75" customHeight="1">
      <c r="A39" s="497" t="s">
        <v>650</v>
      </c>
      <c r="B39" s="498">
        <v>17</v>
      </c>
      <c r="C39" s="506">
        <v>6222</v>
      </c>
      <c r="D39" s="507"/>
      <c r="E39" s="506"/>
      <c r="F39" s="508"/>
    </row>
    <row r="40" spans="1:6" ht="12.75" customHeight="1">
      <c r="A40" s="497" t="s">
        <v>651</v>
      </c>
      <c r="B40" s="498">
        <v>45</v>
      </c>
      <c r="C40" s="506">
        <v>8506</v>
      </c>
      <c r="D40" s="507">
        <v>133</v>
      </c>
      <c r="E40" s="506">
        <v>173</v>
      </c>
      <c r="F40" s="508">
        <v>2.0338584528568071</v>
      </c>
    </row>
    <row r="41" spans="1:6" ht="12.75" customHeight="1">
      <c r="A41" s="497" t="s">
        <v>652</v>
      </c>
      <c r="B41" s="498">
        <v>203</v>
      </c>
      <c r="C41" s="506">
        <v>39124</v>
      </c>
      <c r="D41" s="507">
        <v>1978</v>
      </c>
      <c r="E41" s="506">
        <v>3671</v>
      </c>
      <c r="F41" s="505">
        <v>9.3829874245987117</v>
      </c>
    </row>
    <row r="42" spans="1:6" ht="12.75" customHeight="1">
      <c r="A42" s="497" t="s">
        <v>653</v>
      </c>
      <c r="B42" s="498">
        <v>32</v>
      </c>
      <c r="C42" s="506">
        <v>15042</v>
      </c>
      <c r="D42" s="507">
        <v>1263</v>
      </c>
      <c r="E42" s="506">
        <v>1525</v>
      </c>
      <c r="F42" s="505">
        <v>10.138279484111155</v>
      </c>
    </row>
    <row r="43" spans="1:6" ht="12.75" customHeight="1" thickBot="1">
      <c r="A43" s="497" t="s">
        <v>655</v>
      </c>
      <c r="B43" s="498">
        <v>10</v>
      </c>
      <c r="C43" s="506">
        <v>3060</v>
      </c>
      <c r="D43" s="507">
        <v>210</v>
      </c>
      <c r="E43" s="506">
        <v>880</v>
      </c>
      <c r="F43" s="508">
        <v>28.75816993464052</v>
      </c>
    </row>
    <row r="44" spans="1:6" ht="12.75" customHeight="1" thickTop="1">
      <c r="A44" s="490"/>
      <c r="B44" s="491"/>
      <c r="C44" s="492"/>
      <c r="D44" s="492"/>
      <c r="E44" s="492"/>
      <c r="F44" s="492"/>
    </row>
    <row r="45" spans="1:6" ht="12.75" customHeight="1">
      <c r="A45" s="489" t="s">
        <v>677</v>
      </c>
      <c r="B45" s="493"/>
      <c r="C45" s="494"/>
      <c r="D45" s="494"/>
      <c r="E45" s="494"/>
      <c r="F45" s="494"/>
    </row>
    <row r="46" spans="1:6" ht="12.75" customHeight="1">
      <c r="A46" s="742" t="s">
        <v>678</v>
      </c>
      <c r="B46" s="742"/>
      <c r="C46" s="742"/>
      <c r="D46" s="742"/>
      <c r="E46" s="742"/>
      <c r="F46" s="742"/>
    </row>
  </sheetData>
  <mergeCells count="7">
    <mergeCell ref="A46:F46"/>
    <mergeCell ref="A1:F1"/>
    <mergeCell ref="A4:A5"/>
    <mergeCell ref="B4:C4"/>
    <mergeCell ref="D4:D5"/>
    <mergeCell ref="E4:E5"/>
    <mergeCell ref="F4:F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C1:IQ138"/>
  <sheetViews>
    <sheetView zoomScaleNormal="100" zoomScaleSheetLayoutView="115" workbookViewId="0">
      <selection activeCell="B15" sqref="B15"/>
    </sheetView>
  </sheetViews>
  <sheetFormatPr defaultColWidth="9.1328125" defaultRowHeight="12.75"/>
  <cols>
    <col min="1" max="1" width="9.1328125" style="136"/>
    <col min="2" max="2" width="12.265625" style="136" customWidth="1"/>
    <col min="3" max="3" width="54.86328125" style="136" customWidth="1"/>
    <col min="4" max="4" width="7.3984375" style="136" customWidth="1"/>
    <col min="5" max="5" width="5.265625" style="136" customWidth="1"/>
    <col min="6" max="6" width="12.265625" style="136" hidden="1" customWidth="1"/>
    <col min="7" max="16384" width="9.1328125" style="136"/>
  </cols>
  <sheetData>
    <row r="1" spans="3:5" ht="12.75" customHeight="1">
      <c r="C1" s="641" t="s">
        <v>183</v>
      </c>
      <c r="D1" s="641"/>
    </row>
    <row r="2" spans="3:5" ht="5.25" customHeight="1">
      <c r="C2" s="82"/>
      <c r="D2" s="82"/>
    </row>
    <row r="3" spans="3:5" ht="12.75" customHeight="1">
      <c r="C3" s="643" t="s">
        <v>795</v>
      </c>
      <c r="D3" s="643"/>
    </row>
    <row r="4" spans="3:5" ht="12" customHeight="1" thickBot="1">
      <c r="C4" s="206" t="s">
        <v>184</v>
      </c>
      <c r="D4" s="137"/>
    </row>
    <row r="5" spans="3:5" ht="13.15" thickTop="1">
      <c r="C5" s="168"/>
      <c r="D5" s="169">
        <v>2024</v>
      </c>
      <c r="E5" s="145"/>
    </row>
    <row r="6" spans="3:5" ht="13.9">
      <c r="C6" s="170" t="s">
        <v>727</v>
      </c>
      <c r="D6" s="179">
        <v>4</v>
      </c>
      <c r="E6" s="82"/>
    </row>
    <row r="7" spans="3:5">
      <c r="C7" s="170" t="s">
        <v>185</v>
      </c>
      <c r="D7" s="144"/>
      <c r="E7" s="82"/>
    </row>
    <row r="8" spans="3:5" ht="13.9">
      <c r="C8" s="170" t="s">
        <v>728</v>
      </c>
      <c r="D8" s="144">
        <v>2</v>
      </c>
      <c r="E8" s="82"/>
    </row>
    <row r="9" spans="3:5" s="171" customFormat="1">
      <c r="C9" s="170" t="s">
        <v>186</v>
      </c>
      <c r="D9" s="144">
        <v>3</v>
      </c>
      <c r="E9" s="82"/>
    </row>
    <row r="10" spans="3:5" s="171" customFormat="1">
      <c r="C10" s="170" t="s">
        <v>747</v>
      </c>
      <c r="D10" s="144">
        <v>2</v>
      </c>
      <c r="E10" s="82"/>
    </row>
    <row r="11" spans="3:5" s="171" customFormat="1">
      <c r="C11" s="170" t="s">
        <v>187</v>
      </c>
      <c r="D11" s="144">
        <v>2</v>
      </c>
      <c r="E11" s="82"/>
    </row>
    <row r="12" spans="3:5" s="171" customFormat="1" ht="13.9">
      <c r="C12" s="170" t="s">
        <v>729</v>
      </c>
      <c r="D12" s="144">
        <v>1</v>
      </c>
      <c r="E12" s="82"/>
    </row>
    <row r="13" spans="3:5" s="171" customFormat="1">
      <c r="C13" s="170" t="s">
        <v>748</v>
      </c>
      <c r="D13" s="54">
        <v>5</v>
      </c>
      <c r="E13" s="82"/>
    </row>
    <row r="14" spans="3:5" s="171" customFormat="1">
      <c r="C14" s="170" t="s">
        <v>749</v>
      </c>
      <c r="D14" s="179">
        <v>11</v>
      </c>
      <c r="E14" s="82"/>
    </row>
    <row r="15" spans="3:5" s="171" customFormat="1">
      <c r="C15" s="170" t="s">
        <v>750</v>
      </c>
      <c r="D15" s="179">
        <v>50</v>
      </c>
      <c r="E15" s="82"/>
    </row>
    <row r="16" spans="3:5" s="171" customFormat="1">
      <c r="C16" s="170" t="s">
        <v>188</v>
      </c>
      <c r="D16" s="144">
        <v>1</v>
      </c>
      <c r="E16" s="82"/>
    </row>
    <row r="17" spans="3:5" s="171" customFormat="1">
      <c r="C17" s="170" t="s">
        <v>189</v>
      </c>
      <c r="D17" s="144">
        <v>2</v>
      </c>
      <c r="E17" s="82"/>
    </row>
    <row r="18" spans="3:5" s="171" customFormat="1">
      <c r="C18" s="170" t="s">
        <v>190</v>
      </c>
      <c r="D18" s="144">
        <v>3</v>
      </c>
      <c r="E18" s="82"/>
    </row>
    <row r="19" spans="3:5" s="171" customFormat="1">
      <c r="C19" s="170" t="s">
        <v>191</v>
      </c>
      <c r="D19" s="144">
        <v>1</v>
      </c>
      <c r="E19" s="82"/>
    </row>
    <row r="20" spans="3:5" s="171" customFormat="1" ht="13.9">
      <c r="C20" s="170" t="s">
        <v>730</v>
      </c>
      <c r="D20" s="144">
        <v>8</v>
      </c>
      <c r="E20" s="82"/>
    </row>
    <row r="21" spans="3:5" s="171" customFormat="1" ht="13.9">
      <c r="C21" s="170" t="s">
        <v>731</v>
      </c>
      <c r="D21" s="144">
        <v>122</v>
      </c>
      <c r="E21" s="82"/>
    </row>
    <row r="22" spans="3:5" s="171" customFormat="1" ht="13.9">
      <c r="C22" s="170" t="s">
        <v>732</v>
      </c>
      <c r="D22" s="144">
        <v>26</v>
      </c>
      <c r="E22" s="82"/>
    </row>
    <row r="23" spans="3:5" s="171" customFormat="1">
      <c r="C23" s="170" t="s">
        <v>192</v>
      </c>
      <c r="D23" s="144">
        <v>15</v>
      </c>
      <c r="E23" s="82"/>
    </row>
    <row r="24" spans="3:5" s="171" customFormat="1" ht="13.9">
      <c r="C24" s="170" t="s">
        <v>733</v>
      </c>
      <c r="D24" s="144">
        <v>205</v>
      </c>
      <c r="E24" s="82"/>
    </row>
    <row r="25" spans="3:5" s="171" customFormat="1">
      <c r="C25" s="170" t="s">
        <v>193</v>
      </c>
      <c r="D25" s="144">
        <v>8</v>
      </c>
      <c r="E25" s="82"/>
    </row>
    <row r="26" spans="3:5" s="171" customFormat="1">
      <c r="C26" s="170" t="s">
        <v>194</v>
      </c>
      <c r="D26" s="144">
        <v>1</v>
      </c>
      <c r="E26" s="82"/>
    </row>
    <row r="27" spans="3:5" s="171" customFormat="1">
      <c r="C27" s="170" t="s">
        <v>195</v>
      </c>
      <c r="D27" s="144">
        <v>5</v>
      </c>
      <c r="E27" s="82"/>
    </row>
    <row r="28" spans="3:5" s="171" customFormat="1">
      <c r="C28" s="170" t="s">
        <v>752</v>
      </c>
      <c r="D28" s="144">
        <v>106</v>
      </c>
      <c r="E28" s="82"/>
    </row>
    <row r="29" spans="3:5" s="171" customFormat="1">
      <c r="C29" s="170" t="s">
        <v>751</v>
      </c>
      <c r="D29" s="54">
        <v>21</v>
      </c>
      <c r="E29" s="82"/>
    </row>
    <row r="30" spans="3:5" s="171" customFormat="1">
      <c r="C30" s="170" t="s">
        <v>196</v>
      </c>
      <c r="D30" s="144">
        <v>29</v>
      </c>
      <c r="E30" s="82"/>
    </row>
    <row r="31" spans="3:5" s="171" customFormat="1">
      <c r="C31" s="170" t="s">
        <v>197</v>
      </c>
      <c r="D31" s="144">
        <v>50</v>
      </c>
      <c r="E31" s="82"/>
    </row>
    <row r="32" spans="3:5">
      <c r="C32" s="172"/>
      <c r="D32" s="172"/>
    </row>
    <row r="33" spans="3:5" s="149" customFormat="1" ht="11.65">
      <c r="C33" s="642" t="s">
        <v>726</v>
      </c>
      <c r="D33" s="642"/>
      <c r="E33" s="151"/>
    </row>
    <row r="34" spans="3:5" s="149" customFormat="1" ht="60" customHeight="1">
      <c r="C34" s="644" t="s">
        <v>734</v>
      </c>
      <c r="D34" s="644"/>
      <c r="E34" s="173"/>
    </row>
    <row r="35" spans="3:5" s="149" customFormat="1" ht="32.25" customHeight="1">
      <c r="C35" s="642" t="s">
        <v>735</v>
      </c>
      <c r="D35" s="642"/>
      <c r="E35" s="173"/>
    </row>
    <row r="36" spans="3:5" s="149" customFormat="1" ht="12.6" customHeight="1">
      <c r="C36" s="148" t="s">
        <v>736</v>
      </c>
    </row>
    <row r="37" spans="3:5" s="149" customFormat="1" ht="45" customHeight="1">
      <c r="C37" s="646" t="s">
        <v>737</v>
      </c>
      <c r="D37" s="646"/>
    </row>
    <row r="38" spans="3:5" s="149" customFormat="1" ht="12.75" customHeight="1">
      <c r="C38" s="649" t="s">
        <v>738</v>
      </c>
      <c r="D38" s="650"/>
    </row>
    <row r="39" spans="3:5" s="149" customFormat="1" ht="12.75" customHeight="1">
      <c r="C39" s="622"/>
      <c r="D39" s="623"/>
    </row>
    <row r="40" spans="3:5" s="149" customFormat="1" ht="12.75" customHeight="1">
      <c r="C40" s="622"/>
      <c r="D40" s="623"/>
    </row>
    <row r="41" spans="3:5" s="149" customFormat="1" ht="12.75" customHeight="1">
      <c r="C41" s="622"/>
      <c r="D41" s="623"/>
    </row>
    <row r="42" spans="3:5" s="149" customFormat="1" ht="12.75" customHeight="1">
      <c r="C42" s="622"/>
      <c r="D42" s="623"/>
    </row>
    <row r="43" spans="3:5" s="149" customFormat="1" ht="12.75" customHeight="1">
      <c r="C43" s="622"/>
      <c r="D43" s="623"/>
    </row>
    <row r="44" spans="3:5" s="149" customFormat="1" ht="12.75" customHeight="1">
      <c r="C44" s="622"/>
      <c r="D44" s="623"/>
    </row>
    <row r="45" spans="3:5" s="149" customFormat="1" ht="12.75" customHeight="1">
      <c r="C45" s="622"/>
      <c r="D45" s="623"/>
    </row>
    <row r="46" spans="3:5" s="149" customFormat="1" ht="12.75" customHeight="1">
      <c r="C46" s="622"/>
      <c r="D46" s="623"/>
    </row>
    <row r="47" spans="3:5" s="149" customFormat="1" ht="12.75" customHeight="1">
      <c r="C47" s="622"/>
      <c r="D47" s="623"/>
    </row>
    <row r="48" spans="3:5" s="149" customFormat="1" ht="12.75" customHeight="1">
      <c r="C48" s="622"/>
      <c r="D48" s="623"/>
    </row>
    <row r="49" spans="3:251" s="149" customFormat="1" ht="12.75" customHeight="1">
      <c r="C49" s="622"/>
      <c r="D49" s="623"/>
    </row>
    <row r="50" spans="3:251" s="149" customFormat="1" ht="10.15">
      <c r="C50" s="645"/>
      <c r="D50" s="645"/>
    </row>
    <row r="51" spans="3:251" s="149" customFormat="1" ht="12" customHeight="1">
      <c r="C51" s="174"/>
    </row>
    <row r="52" spans="3:251" ht="28.5" customHeight="1">
      <c r="C52" s="647" t="s">
        <v>525</v>
      </c>
      <c r="D52" s="647"/>
    </row>
    <row r="53" spans="3:251" ht="12.75" customHeight="1" thickBot="1">
      <c r="C53" s="175"/>
      <c r="D53" s="175"/>
    </row>
    <row r="54" spans="3:251" ht="13.5" customHeight="1" thickTop="1">
      <c r="C54" s="86"/>
      <c r="D54" s="169">
        <v>2024</v>
      </c>
    </row>
    <row r="55" spans="3:251" ht="15.75" customHeight="1">
      <c r="C55" s="85" t="s">
        <v>739</v>
      </c>
      <c r="D55" s="144">
        <v>1520</v>
      </c>
      <c r="E55" s="178"/>
    </row>
    <row r="56" spans="3:251" ht="15.75" customHeight="1">
      <c r="C56" s="85" t="s">
        <v>740</v>
      </c>
      <c r="D56" s="144" t="s">
        <v>524</v>
      </c>
      <c r="E56" s="178"/>
    </row>
    <row r="57" spans="3:251" ht="12.75" customHeight="1">
      <c r="C57" s="82" t="s">
        <v>741</v>
      </c>
      <c r="D57" s="144">
        <v>100</v>
      </c>
      <c r="E57" s="178"/>
    </row>
    <row r="58" spans="3:251" ht="12.75" customHeight="1">
      <c r="C58" s="82" t="s">
        <v>742</v>
      </c>
      <c r="D58" s="144" t="s">
        <v>524</v>
      </c>
      <c r="E58" s="178"/>
    </row>
    <row r="59" spans="3:251" ht="12.75" customHeight="1">
      <c r="C59" s="82" t="s">
        <v>743</v>
      </c>
      <c r="D59" s="144">
        <v>115</v>
      </c>
      <c r="E59" s="178"/>
    </row>
    <row r="60" spans="3:251" ht="2.25" customHeight="1">
      <c r="C60" s="180"/>
      <c r="D60" s="180"/>
    </row>
    <row r="61" spans="3:251" ht="6" customHeight="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c r="BY61" s="181"/>
      <c r="BZ61" s="181"/>
      <c r="CA61" s="181"/>
      <c r="CB61" s="181"/>
      <c r="CC61" s="181"/>
      <c r="CD61" s="181"/>
      <c r="CE61" s="181"/>
      <c r="CF61" s="181"/>
      <c r="CG61" s="181"/>
      <c r="CH61" s="181"/>
      <c r="CI61" s="181"/>
      <c r="CJ61" s="181"/>
      <c r="CK61" s="181"/>
      <c r="CL61" s="181"/>
      <c r="CM61" s="181"/>
      <c r="CN61" s="181"/>
      <c r="CO61" s="181"/>
      <c r="CP61" s="181"/>
      <c r="CQ61" s="181"/>
      <c r="CR61" s="181"/>
      <c r="CS61" s="181"/>
      <c r="CT61" s="181"/>
      <c r="CU61" s="181"/>
      <c r="CV61" s="181"/>
      <c r="CW61" s="181"/>
      <c r="CX61" s="181"/>
      <c r="CY61" s="181"/>
      <c r="CZ61" s="181"/>
      <c r="DA61" s="181"/>
      <c r="DB61" s="181"/>
      <c r="DC61" s="181"/>
      <c r="DD61" s="181"/>
      <c r="DE61" s="181"/>
      <c r="DF61" s="181"/>
      <c r="DG61" s="181"/>
      <c r="DH61" s="181"/>
      <c r="DI61" s="181"/>
      <c r="DJ61" s="181"/>
      <c r="DK61" s="181"/>
      <c r="DL61" s="181"/>
      <c r="DM61" s="181"/>
      <c r="DN61" s="181"/>
      <c r="DO61" s="181"/>
      <c r="DP61" s="181"/>
      <c r="DQ61" s="181"/>
      <c r="DR61" s="181"/>
      <c r="DS61" s="181"/>
      <c r="DT61" s="181"/>
      <c r="DU61" s="181"/>
      <c r="DV61" s="181"/>
      <c r="DW61" s="181"/>
      <c r="DX61" s="181"/>
      <c r="DY61" s="181"/>
      <c r="DZ61" s="181"/>
      <c r="EA61" s="181"/>
      <c r="EB61" s="181"/>
      <c r="EC61" s="181"/>
      <c r="ED61" s="181"/>
      <c r="EE61" s="181"/>
      <c r="EF61" s="181"/>
      <c r="EG61" s="181"/>
      <c r="EH61" s="181"/>
      <c r="EI61" s="181"/>
      <c r="EJ61" s="181"/>
      <c r="EK61" s="181"/>
      <c r="EL61" s="181"/>
      <c r="EM61" s="181"/>
      <c r="EN61" s="181"/>
      <c r="EO61" s="181"/>
      <c r="EP61" s="181"/>
      <c r="EQ61" s="181"/>
      <c r="ER61" s="181"/>
      <c r="ES61" s="181"/>
      <c r="ET61" s="181"/>
      <c r="EU61" s="181"/>
      <c r="EV61" s="181"/>
      <c r="EW61" s="181"/>
      <c r="EX61" s="181"/>
      <c r="EY61" s="181"/>
      <c r="EZ61" s="181"/>
      <c r="FA61" s="181"/>
      <c r="FB61" s="181"/>
      <c r="FC61" s="181"/>
      <c r="FD61" s="181"/>
      <c r="FE61" s="181"/>
      <c r="FF61" s="181"/>
      <c r="FG61" s="181"/>
      <c r="FH61" s="181"/>
      <c r="FI61" s="181"/>
      <c r="FJ61" s="181"/>
      <c r="FK61" s="181"/>
      <c r="FL61" s="181"/>
      <c r="FM61" s="181"/>
      <c r="FN61" s="181"/>
      <c r="FO61" s="181"/>
      <c r="FP61" s="181"/>
      <c r="FQ61" s="181"/>
      <c r="FR61" s="181"/>
      <c r="FS61" s="181"/>
      <c r="FT61" s="181"/>
      <c r="FU61" s="181"/>
      <c r="FV61" s="181"/>
      <c r="FW61" s="181"/>
      <c r="FX61" s="181"/>
      <c r="FY61" s="181"/>
      <c r="FZ61" s="181"/>
      <c r="GA61" s="181"/>
      <c r="GB61" s="181"/>
      <c r="GC61" s="181"/>
      <c r="GD61" s="181"/>
      <c r="GE61" s="181"/>
      <c r="GF61" s="181"/>
      <c r="GG61" s="181"/>
      <c r="GH61" s="181"/>
      <c r="GI61" s="181"/>
      <c r="GJ61" s="181"/>
      <c r="GK61" s="181"/>
      <c r="GL61" s="181"/>
      <c r="GM61" s="181"/>
      <c r="GN61" s="181"/>
      <c r="GO61" s="181"/>
      <c r="GP61" s="181"/>
      <c r="GQ61" s="181"/>
      <c r="GR61" s="181"/>
      <c r="GS61" s="181"/>
      <c r="GT61" s="181"/>
      <c r="GU61" s="181"/>
      <c r="GV61" s="181"/>
      <c r="GW61" s="181"/>
      <c r="GX61" s="181"/>
      <c r="GY61" s="181"/>
      <c r="GZ61" s="181"/>
      <c r="HA61" s="181"/>
      <c r="HB61" s="181"/>
      <c r="HC61" s="181"/>
      <c r="HD61" s="181"/>
      <c r="HE61" s="181"/>
      <c r="HF61" s="181"/>
      <c r="HG61" s="181"/>
      <c r="HH61" s="181"/>
      <c r="HI61" s="181"/>
      <c r="HJ61" s="181"/>
      <c r="HK61" s="181"/>
      <c r="HL61" s="181"/>
      <c r="HM61" s="181"/>
      <c r="HN61" s="181"/>
      <c r="HO61" s="181"/>
      <c r="HP61" s="181"/>
      <c r="HQ61" s="181"/>
      <c r="HR61" s="181"/>
      <c r="HS61" s="181"/>
      <c r="HT61" s="181"/>
      <c r="HU61" s="181"/>
      <c r="HV61" s="181"/>
      <c r="HW61" s="181"/>
      <c r="HX61" s="181"/>
      <c r="HY61" s="181"/>
      <c r="HZ61" s="181"/>
      <c r="IA61" s="181"/>
      <c r="IB61" s="181"/>
      <c r="IC61" s="181"/>
      <c r="ID61" s="181"/>
      <c r="IE61" s="181"/>
      <c r="IF61" s="181"/>
      <c r="IG61" s="181"/>
      <c r="IH61" s="181"/>
      <c r="II61" s="181"/>
      <c r="IJ61" s="181"/>
      <c r="IK61" s="181"/>
      <c r="IL61" s="181"/>
      <c r="IM61" s="181"/>
      <c r="IN61" s="181"/>
      <c r="IO61" s="181"/>
      <c r="IP61" s="181"/>
      <c r="IQ61" s="181"/>
    </row>
    <row r="62" spans="3:251" ht="11.1" customHeight="1">
      <c r="C62" s="148" t="s">
        <v>744</v>
      </c>
    </row>
    <row r="63" spans="3:251" ht="12" customHeight="1">
      <c r="C63" s="148" t="s">
        <v>745</v>
      </c>
    </row>
    <row r="64" spans="3:251" ht="13.5" customHeight="1">
      <c r="C64" s="648" t="s">
        <v>746</v>
      </c>
      <c r="D64" s="648"/>
    </row>
    <row r="65" spans="3:6" ht="12" customHeight="1"/>
    <row r="66" spans="3:6" ht="12" hidden="1" customHeight="1"/>
    <row r="67" spans="3:6" ht="12" hidden="1" customHeight="1"/>
    <row r="68" spans="3:6" ht="12" hidden="1" customHeight="1"/>
    <row r="69" spans="3:6" ht="12" hidden="1" customHeight="1"/>
    <row r="70" spans="3:6" ht="12" hidden="1" customHeight="1"/>
    <row r="71" spans="3:6" ht="12" hidden="1" customHeight="1"/>
    <row r="72" spans="3:6" ht="12" hidden="1" customHeight="1"/>
    <row r="73" spans="3:6" ht="12" customHeight="1"/>
    <row r="74" spans="3:6" ht="12" customHeight="1"/>
    <row r="75" spans="3:6" ht="12" customHeight="1"/>
    <row r="76" spans="3:6" ht="12" customHeight="1"/>
    <row r="77" spans="3:6" ht="11.25" customHeight="1">
      <c r="C77" s="643" t="s">
        <v>526</v>
      </c>
      <c r="D77" s="643"/>
    </row>
    <row r="78" spans="3:6" ht="11.25" customHeight="1" thickBot="1">
      <c r="C78" s="137"/>
      <c r="D78" s="137"/>
      <c r="E78" s="182"/>
      <c r="F78" s="182"/>
    </row>
    <row r="79" spans="3:6" ht="17.25" customHeight="1" thickTop="1">
      <c r="C79" s="168"/>
      <c r="D79" s="169" t="s">
        <v>790</v>
      </c>
      <c r="E79" s="182"/>
      <c r="F79" s="182">
        <v>2023</v>
      </c>
    </row>
    <row r="80" spans="3:6" ht="13.5" customHeight="1">
      <c r="C80" s="183" t="s">
        <v>198</v>
      </c>
      <c r="D80" s="223">
        <v>512</v>
      </c>
      <c r="E80" s="184"/>
      <c r="F80" s="395">
        <v>296183</v>
      </c>
    </row>
    <row r="81" spans="3:6" ht="16.5" customHeight="1">
      <c r="C81" s="156" t="s">
        <v>199</v>
      </c>
      <c r="D81" s="178">
        <v>578.482421875</v>
      </c>
      <c r="E81" s="188"/>
      <c r="F81" s="188"/>
    </row>
    <row r="82" spans="3:6" ht="15" customHeight="1">
      <c r="C82" s="156" t="s">
        <v>200</v>
      </c>
      <c r="D82" s="178">
        <v>17.286609967486317</v>
      </c>
    </row>
    <row r="83" spans="3:6" ht="3.75" customHeight="1">
      <c r="C83" s="157"/>
      <c r="D83" s="178"/>
      <c r="E83" s="178"/>
    </row>
    <row r="84" spans="3:6" ht="14.25">
      <c r="C84" s="143" t="s">
        <v>201</v>
      </c>
      <c r="D84" s="223">
        <v>250</v>
      </c>
      <c r="E84" s="178"/>
      <c r="F84" s="189"/>
    </row>
    <row r="85" spans="3:6">
      <c r="C85" s="156" t="s">
        <v>202</v>
      </c>
      <c r="D85" s="178">
        <v>1184.732</v>
      </c>
      <c r="E85" s="178"/>
    </row>
    <row r="86" spans="3:6">
      <c r="C86" s="156" t="s">
        <v>203</v>
      </c>
      <c r="D86" s="178">
        <v>8.4407275231866787</v>
      </c>
      <c r="E86" s="178"/>
    </row>
    <row r="87" spans="3:6" ht="3.75" customHeight="1">
      <c r="C87" s="157"/>
      <c r="D87" s="178"/>
      <c r="E87" s="178"/>
    </row>
    <row r="88" spans="3:6" ht="14.25">
      <c r="C88" s="143" t="s">
        <v>204</v>
      </c>
      <c r="D88" s="223">
        <v>207</v>
      </c>
      <c r="E88" s="178"/>
      <c r="F88" s="189"/>
    </row>
    <row r="89" spans="3:6">
      <c r="C89" s="156" t="s">
        <v>205</v>
      </c>
      <c r="D89" s="178">
        <v>1430.8357487922706</v>
      </c>
      <c r="E89" s="178"/>
    </row>
    <row r="90" spans="3:6">
      <c r="C90" s="156" t="s">
        <v>206</v>
      </c>
      <c r="D90" s="178">
        <v>6.9889223891985699</v>
      </c>
      <c r="E90" s="178"/>
    </row>
    <row r="91" spans="3:6" ht="3.75" customHeight="1">
      <c r="C91" s="157"/>
      <c r="D91" s="178"/>
      <c r="E91" s="178"/>
    </row>
    <row r="92" spans="3:6" ht="3.75" customHeight="1">
      <c r="C92" s="157"/>
      <c r="D92" s="178"/>
      <c r="E92" s="178"/>
    </row>
    <row r="93" spans="3:6" ht="14.25">
      <c r="C93" s="143" t="s">
        <v>207</v>
      </c>
      <c r="D93" s="223">
        <v>1985</v>
      </c>
      <c r="E93" s="178"/>
      <c r="F93" s="189"/>
    </row>
    <row r="94" spans="3:6">
      <c r="C94" s="156" t="s">
        <v>208</v>
      </c>
      <c r="D94" s="178">
        <v>149.21057934508815</v>
      </c>
      <c r="E94" s="178"/>
    </row>
    <row r="95" spans="3:6" ht="12.75" customHeight="1">
      <c r="C95" s="156" t="s">
        <v>209</v>
      </c>
      <c r="D95" s="178">
        <v>67.019376534102221</v>
      </c>
      <c r="E95" s="178"/>
    </row>
    <row r="96" spans="3:6">
      <c r="C96" s="190" t="s">
        <v>210</v>
      </c>
      <c r="D96" s="396">
        <v>3.876953125</v>
      </c>
      <c r="E96" s="178"/>
    </row>
    <row r="97" spans="3:4" ht="2.25" customHeight="1">
      <c r="C97" s="82"/>
      <c r="D97" s="82"/>
    </row>
    <row r="98" spans="3:4" ht="19.149999999999999" customHeight="1">
      <c r="C98" s="586" t="s">
        <v>762</v>
      </c>
      <c r="D98" s="586"/>
    </row>
    <row r="99" spans="3:4" ht="12" customHeight="1">
      <c r="C99" s="148" t="s">
        <v>49</v>
      </c>
      <c r="D99" s="150"/>
    </row>
    <row r="100" spans="3:4" ht="12" customHeight="1">
      <c r="C100" s="148" t="s">
        <v>211</v>
      </c>
      <c r="D100" s="150"/>
    </row>
    <row r="101" spans="3:4" ht="21.75" customHeight="1">
      <c r="C101" s="645" t="s">
        <v>791</v>
      </c>
      <c r="D101" s="645"/>
    </row>
    <row r="102" spans="3:4" ht="12" customHeight="1">
      <c r="C102" s="191"/>
      <c r="D102" s="150"/>
    </row>
    <row r="103" spans="3:4" ht="12" customHeight="1">
      <c r="D103" s="192"/>
    </row>
    <row r="104" spans="3:4" ht="12" customHeight="1">
      <c r="D104" s="192"/>
    </row>
    <row r="108" spans="3:4" ht="12.75" customHeight="1"/>
    <row r="109" spans="3:4" ht="12.75" customHeight="1"/>
    <row r="138" spans="3:4" ht="13.15">
      <c r="C138" s="193"/>
      <c r="D138" s="185"/>
    </row>
  </sheetData>
  <mergeCells count="12">
    <mergeCell ref="C101:D101"/>
    <mergeCell ref="C37:D37"/>
    <mergeCell ref="C50:D50"/>
    <mergeCell ref="C52:D52"/>
    <mergeCell ref="C64:D64"/>
    <mergeCell ref="C77:D77"/>
    <mergeCell ref="C38:D38"/>
    <mergeCell ref="C35:D35"/>
    <mergeCell ref="C1:D1"/>
    <mergeCell ref="C3:D3"/>
    <mergeCell ref="C33:D33"/>
    <mergeCell ref="C34:D34"/>
  </mergeCells>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H117"/>
  <sheetViews>
    <sheetView workbookViewId="0">
      <selection activeCell="N21" sqref="N21"/>
    </sheetView>
  </sheetViews>
  <sheetFormatPr defaultColWidth="9.1328125" defaultRowHeight="12.75"/>
  <cols>
    <col min="1" max="1" width="6.73046875" style="15" customWidth="1"/>
    <col min="2" max="2" width="24.59765625" style="1" customWidth="1"/>
    <col min="3" max="3" width="15.86328125" style="1" customWidth="1"/>
    <col min="4" max="4" width="16.265625" style="1" customWidth="1"/>
    <col min="5" max="5" width="4.1328125" style="1" customWidth="1"/>
    <col min="6" max="6" width="19.1328125" style="15" customWidth="1"/>
    <col min="7" max="7" width="6.73046875" style="15" customWidth="1"/>
    <col min="8" max="8" width="7.59765625" style="15" customWidth="1"/>
    <col min="9" max="16384" width="9.1328125" style="15"/>
  </cols>
  <sheetData>
    <row r="1" spans="2:5" ht="13.15">
      <c r="B1" s="629" t="s">
        <v>73</v>
      </c>
      <c r="C1" s="629"/>
      <c r="D1" s="629"/>
      <c r="E1" s="15"/>
    </row>
    <row r="2" spans="2:5" ht="13.9">
      <c r="B2" s="106"/>
      <c r="C2" s="107"/>
      <c r="D2" s="107"/>
      <c r="E2" s="107"/>
    </row>
    <row r="3" spans="2:5" ht="14.25" customHeight="1">
      <c r="B3" s="630" t="s">
        <v>486</v>
      </c>
      <c r="C3" s="630"/>
      <c r="D3" s="630"/>
      <c r="E3" s="14"/>
    </row>
    <row r="4" spans="2:5" ht="6" customHeight="1"/>
    <row r="5" spans="2:5">
      <c r="B5" s="31" t="s">
        <v>74</v>
      </c>
    </row>
    <row r="6" spans="2:5" ht="4.5" customHeight="1" thickBot="1">
      <c r="B6" s="2"/>
      <c r="C6" s="2"/>
    </row>
    <row r="7" spans="2:5" ht="18" customHeight="1" thickTop="1">
      <c r="B7" s="48"/>
      <c r="C7" s="652" t="s">
        <v>425</v>
      </c>
      <c r="D7" s="653"/>
      <c r="E7" s="15"/>
    </row>
    <row r="8" spans="2:5" ht="18" customHeight="1">
      <c r="B8" s="64"/>
      <c r="C8" s="108" t="s">
        <v>75</v>
      </c>
      <c r="D8" s="109" t="s">
        <v>76</v>
      </c>
      <c r="E8" s="15"/>
    </row>
    <row r="9" spans="2:5" ht="16.5" customHeight="1">
      <c r="B9" s="51" t="s">
        <v>16</v>
      </c>
      <c r="C9" s="126" t="s">
        <v>487</v>
      </c>
      <c r="D9" s="126" t="s">
        <v>489</v>
      </c>
    </row>
    <row r="10" spans="2:5">
      <c r="B10" s="8" t="s">
        <v>22</v>
      </c>
      <c r="C10" s="126" t="s">
        <v>488</v>
      </c>
      <c r="D10" s="126">
        <v>47.2</v>
      </c>
    </row>
    <row r="11" spans="2:5">
      <c r="B11" s="40"/>
      <c r="C11" s="110"/>
      <c r="D11" s="111"/>
    </row>
    <row r="12" spans="2:5" ht="6" customHeight="1"/>
    <row r="13" spans="2:5" s="31" customFormat="1" ht="15" customHeight="1">
      <c r="B13" s="81"/>
    </row>
    <row r="14" spans="2:5" ht="25.5" customHeight="1">
      <c r="B14" s="654" t="s">
        <v>507</v>
      </c>
      <c r="C14" s="654"/>
      <c r="D14" s="654"/>
      <c r="E14" s="14"/>
    </row>
    <row r="15" spans="2:5" ht="6.75" customHeight="1"/>
    <row r="16" spans="2:5" ht="13.15" thickBot="1">
      <c r="B16" s="46" t="s">
        <v>74</v>
      </c>
      <c r="C16" s="2"/>
      <c r="D16" s="2"/>
      <c r="E16" s="31"/>
    </row>
    <row r="17" spans="2:6" ht="18" customHeight="1" thickTop="1">
      <c r="B17" s="113" t="s">
        <v>77</v>
      </c>
      <c r="C17" s="114"/>
      <c r="D17" s="115">
        <v>2023</v>
      </c>
      <c r="E17" s="98"/>
    </row>
    <row r="18" spans="2:6" ht="24" customHeight="1">
      <c r="B18" s="29" t="s">
        <v>16</v>
      </c>
      <c r="C18" s="105"/>
      <c r="D18" s="387" t="s">
        <v>489</v>
      </c>
      <c r="E18" s="387"/>
      <c r="F18" s="116"/>
    </row>
    <row r="19" spans="2:6" ht="13.5" customHeight="1">
      <c r="B19" s="8" t="s">
        <v>78</v>
      </c>
      <c r="D19" s="389">
        <v>16</v>
      </c>
      <c r="E19" s="388"/>
    </row>
    <row r="20" spans="2:6" ht="13.5" customHeight="1">
      <c r="B20" s="8" t="s">
        <v>79</v>
      </c>
      <c r="D20" s="23" t="s">
        <v>490</v>
      </c>
      <c r="E20" s="10"/>
    </row>
    <row r="21" spans="2:6" ht="13.5" customHeight="1">
      <c r="B21" s="8" t="s">
        <v>80</v>
      </c>
      <c r="D21" s="23" t="s">
        <v>491</v>
      </c>
      <c r="E21" s="10"/>
    </row>
    <row r="22" spans="2:6" ht="13.5" customHeight="1">
      <c r="B22" s="8" t="s">
        <v>81</v>
      </c>
      <c r="D22" s="23" t="s">
        <v>492</v>
      </c>
      <c r="E22" s="10"/>
    </row>
    <row r="23" spans="2:6" ht="13.5" customHeight="1">
      <c r="B23" s="8" t="s">
        <v>82</v>
      </c>
      <c r="D23" s="23"/>
      <c r="E23" s="10"/>
    </row>
    <row r="24" spans="2:6" ht="13.5" customHeight="1">
      <c r="B24" s="8" t="s">
        <v>83</v>
      </c>
      <c r="D24" s="23" t="s">
        <v>493</v>
      </c>
      <c r="E24" s="10"/>
    </row>
    <row r="25" spans="2:6" ht="13.5" customHeight="1">
      <c r="B25" s="8" t="s">
        <v>84</v>
      </c>
      <c r="D25" s="23"/>
      <c r="E25" s="10"/>
    </row>
    <row r="26" spans="2:6" ht="13.5" customHeight="1">
      <c r="B26" s="8" t="s">
        <v>85</v>
      </c>
      <c r="D26" s="23" t="s">
        <v>494</v>
      </c>
      <c r="E26" s="10"/>
    </row>
    <row r="27" spans="2:6" ht="13.5" customHeight="1">
      <c r="B27" s="8" t="s">
        <v>86</v>
      </c>
      <c r="D27" s="23">
        <v>13</v>
      </c>
      <c r="E27" s="10"/>
    </row>
    <row r="28" spans="2:6" ht="13.5" customHeight="1">
      <c r="B28" s="8" t="s">
        <v>87</v>
      </c>
      <c r="D28" s="23"/>
      <c r="E28" s="10"/>
    </row>
    <row r="29" spans="2:6" ht="13.5" customHeight="1">
      <c r="B29" s="8" t="s">
        <v>88</v>
      </c>
      <c r="D29" s="23" t="s">
        <v>495</v>
      </c>
      <c r="E29" s="10"/>
    </row>
    <row r="30" spans="2:6" ht="13.5" customHeight="1">
      <c r="B30" s="8" t="s">
        <v>89</v>
      </c>
      <c r="D30" s="23" t="s">
        <v>496</v>
      </c>
      <c r="E30" s="10"/>
    </row>
    <row r="31" spans="2:6" ht="13.5" customHeight="1">
      <c r="B31" s="8" t="s">
        <v>90</v>
      </c>
      <c r="D31" s="23" t="s">
        <v>497</v>
      </c>
      <c r="E31" s="10"/>
    </row>
    <row r="32" spans="2:6" ht="13.5" customHeight="1">
      <c r="B32" s="8" t="s">
        <v>91</v>
      </c>
      <c r="D32" s="23" t="s">
        <v>498</v>
      </c>
      <c r="E32" s="10"/>
    </row>
    <row r="33" spans="2:8" ht="13.5" customHeight="1">
      <c r="B33" s="8" t="s">
        <v>92</v>
      </c>
      <c r="D33" s="23" t="s">
        <v>499</v>
      </c>
      <c r="E33" s="10"/>
    </row>
    <row r="34" spans="2:8" ht="13.5" customHeight="1">
      <c r="B34" s="8" t="s">
        <v>93</v>
      </c>
      <c r="D34" s="23" t="s">
        <v>500</v>
      </c>
      <c r="E34" s="10"/>
    </row>
    <row r="35" spans="2:8" ht="13.5" customHeight="1">
      <c r="B35" s="8" t="s">
        <v>94</v>
      </c>
      <c r="D35" s="23" t="s">
        <v>494</v>
      </c>
      <c r="E35" s="10"/>
    </row>
    <row r="36" spans="2:8" ht="13.5" customHeight="1">
      <c r="B36" s="8" t="s">
        <v>95</v>
      </c>
      <c r="D36" s="23"/>
      <c r="E36" s="10"/>
    </row>
    <row r="37" spans="2:8" ht="13.5" customHeight="1">
      <c r="B37" s="8" t="s">
        <v>96</v>
      </c>
      <c r="D37" s="23" t="s">
        <v>501</v>
      </c>
      <c r="E37" s="10"/>
    </row>
    <row r="38" spans="2:8" ht="14.25" customHeight="1">
      <c r="B38" s="8" t="s">
        <v>97</v>
      </c>
      <c r="D38" s="23"/>
      <c r="E38" s="10"/>
    </row>
    <row r="39" spans="2:8" ht="13.5" customHeight="1">
      <c r="B39" s="8" t="s">
        <v>98</v>
      </c>
      <c r="D39" s="23" t="s">
        <v>502</v>
      </c>
      <c r="E39" s="10"/>
    </row>
    <row r="40" spans="2:8" ht="13.5" customHeight="1">
      <c r="B40" s="8" t="s">
        <v>99</v>
      </c>
      <c r="D40" s="23" t="s">
        <v>503</v>
      </c>
      <c r="E40" s="10"/>
    </row>
    <row r="41" spans="2:8" ht="13.5" customHeight="1">
      <c r="B41" s="8" t="s">
        <v>100</v>
      </c>
      <c r="D41" s="23" t="s">
        <v>504</v>
      </c>
      <c r="E41" s="10"/>
    </row>
    <row r="42" spans="2:8" ht="13.5" customHeight="1">
      <c r="B42" s="8" t="s">
        <v>101</v>
      </c>
      <c r="D42" s="23" t="s">
        <v>505</v>
      </c>
      <c r="E42" s="10"/>
    </row>
    <row r="43" spans="2:8" ht="13.5" customHeight="1">
      <c r="B43" s="40" t="s">
        <v>102</v>
      </c>
      <c r="C43" s="38"/>
      <c r="D43" s="390" t="s">
        <v>506</v>
      </c>
      <c r="E43" s="10"/>
    </row>
    <row r="44" spans="2:8" ht="6" customHeight="1"/>
    <row r="45" spans="2:8" s="31" customFormat="1" ht="12.75" customHeight="1">
      <c r="B45" s="81"/>
    </row>
    <row r="46" spans="2:8" s="31" customFormat="1" ht="12.75" customHeight="1">
      <c r="B46" s="112" t="s">
        <v>426</v>
      </c>
    </row>
    <row r="47" spans="2:8" s="31" customFormat="1" ht="12.75" customHeight="1">
      <c r="B47" s="112"/>
    </row>
    <row r="48" spans="2:8" s="31" customFormat="1" ht="12.75" customHeight="1">
      <c r="B48" s="112"/>
      <c r="F48" s="392"/>
      <c r="G48" s="392"/>
      <c r="H48" s="392"/>
    </row>
    <row r="49" spans="2:8" ht="12.75" customHeight="1">
      <c r="B49" s="654" t="s">
        <v>103</v>
      </c>
      <c r="C49" s="654"/>
      <c r="D49" s="654"/>
      <c r="E49" s="391"/>
      <c r="F49" s="656" t="s">
        <v>722</v>
      </c>
      <c r="G49" s="656"/>
    </row>
    <row r="50" spans="2:8" ht="25.5" customHeight="1">
      <c r="B50" s="654" t="s">
        <v>509</v>
      </c>
      <c r="C50" s="654"/>
      <c r="D50" s="654"/>
      <c r="E50" s="391"/>
      <c r="F50" s="629" t="s">
        <v>723</v>
      </c>
      <c r="G50" s="629"/>
    </row>
    <row r="51" spans="2:8" ht="12.75" customHeight="1" thickBot="1">
      <c r="B51" s="655" t="s">
        <v>104</v>
      </c>
      <c r="C51" s="655"/>
      <c r="D51" s="2"/>
      <c r="E51" s="15"/>
      <c r="F51" s="94" t="s">
        <v>104</v>
      </c>
      <c r="G51" s="2"/>
      <c r="H51" s="2"/>
    </row>
    <row r="52" spans="2:8" ht="12.75" customHeight="1" thickTop="1">
      <c r="B52" s="117" t="s">
        <v>77</v>
      </c>
      <c r="C52" s="118"/>
      <c r="D52" s="375">
        <v>2023</v>
      </c>
      <c r="E52" s="30"/>
      <c r="F52" s="117"/>
      <c r="G52" s="375">
        <v>2023</v>
      </c>
      <c r="H52" s="375">
        <v>2024</v>
      </c>
    </row>
    <row r="53" spans="2:8" ht="12.75" customHeight="1">
      <c r="B53" s="51" t="s">
        <v>16</v>
      </c>
      <c r="C53" s="119"/>
      <c r="D53" s="120">
        <v>69218</v>
      </c>
      <c r="E53" s="54"/>
      <c r="F53" s="51" t="s">
        <v>427</v>
      </c>
      <c r="G53" s="120">
        <v>71716</v>
      </c>
      <c r="H53" s="120">
        <v>73602</v>
      </c>
    </row>
    <row r="54" spans="2:8" ht="24.75" customHeight="1">
      <c r="B54" s="52" t="s">
        <v>78</v>
      </c>
      <c r="C54" s="119"/>
      <c r="D54" s="119">
        <v>2618</v>
      </c>
      <c r="E54" s="54"/>
      <c r="F54" s="625" t="s">
        <v>78</v>
      </c>
      <c r="G54" s="119">
        <v>2747</v>
      </c>
      <c r="H54" s="119">
        <v>2745</v>
      </c>
    </row>
    <row r="55" spans="2:8" ht="12.75" customHeight="1">
      <c r="B55" s="52" t="s">
        <v>79</v>
      </c>
      <c r="C55" s="119"/>
      <c r="D55" s="119"/>
      <c r="E55" s="119"/>
      <c r="F55" s="52" t="s">
        <v>428</v>
      </c>
      <c r="G55" s="119">
        <v>31209</v>
      </c>
      <c r="H55" s="119">
        <v>32181</v>
      </c>
    </row>
    <row r="56" spans="2:8" ht="12.75" customHeight="1">
      <c r="B56" s="52" t="s">
        <v>105</v>
      </c>
      <c r="C56" s="119"/>
      <c r="D56" s="119">
        <v>344</v>
      </c>
      <c r="E56" s="54"/>
      <c r="F56" s="52" t="s">
        <v>429</v>
      </c>
      <c r="G56" s="119">
        <v>37760</v>
      </c>
      <c r="H56" s="119">
        <v>38676</v>
      </c>
    </row>
    <row r="57" spans="2:8" ht="12.75" customHeight="1">
      <c r="B57" s="52" t="s">
        <v>106</v>
      </c>
      <c r="C57" s="119"/>
      <c r="D57" s="119">
        <v>20235</v>
      </c>
      <c r="E57" s="54"/>
      <c r="F57" s="40"/>
      <c r="G57" s="38"/>
      <c r="H57" s="38"/>
    </row>
    <row r="58" spans="2:8" ht="12.75" customHeight="1">
      <c r="B58" s="52" t="s">
        <v>107</v>
      </c>
      <c r="C58" s="119"/>
      <c r="D58" s="119"/>
      <c r="F58" s="1"/>
      <c r="G58" s="1"/>
    </row>
    <row r="59" spans="2:8" ht="32.25" customHeight="1">
      <c r="B59" s="52" t="s">
        <v>108</v>
      </c>
      <c r="C59" s="119"/>
      <c r="D59" s="119">
        <v>383</v>
      </c>
      <c r="E59" s="54"/>
      <c r="F59" s="651" t="s">
        <v>430</v>
      </c>
      <c r="G59" s="651"/>
    </row>
    <row r="60" spans="2:8" ht="12.75" customHeight="1">
      <c r="B60" s="52" t="s">
        <v>109</v>
      </c>
      <c r="C60" s="119"/>
      <c r="D60" s="119"/>
      <c r="F60" s="52"/>
      <c r="G60" s="119"/>
    </row>
    <row r="61" spans="2:8" ht="18.75" customHeight="1">
      <c r="B61" s="52" t="s">
        <v>110</v>
      </c>
      <c r="C61" s="119"/>
      <c r="D61" s="119">
        <v>1136</v>
      </c>
      <c r="E61" s="54"/>
      <c r="F61" s="626" t="s">
        <v>431</v>
      </c>
      <c r="G61" s="626"/>
      <c r="H61" s="627"/>
    </row>
    <row r="62" spans="2:8" ht="12.75" customHeight="1">
      <c r="B62" s="52" t="s">
        <v>86</v>
      </c>
      <c r="C62" s="119"/>
      <c r="D62" s="119">
        <v>7563</v>
      </c>
      <c r="E62" s="54"/>
      <c r="F62" s="52"/>
      <c r="G62" s="119"/>
    </row>
    <row r="63" spans="2:8" ht="12.75" customHeight="1">
      <c r="B63" s="52" t="s">
        <v>87</v>
      </c>
      <c r="C63" s="119"/>
      <c r="D63" s="119"/>
    </row>
    <row r="64" spans="2:8" ht="12.75" customHeight="1">
      <c r="B64" s="52" t="s">
        <v>88</v>
      </c>
      <c r="C64" s="119"/>
      <c r="D64" s="119">
        <v>11484</v>
      </c>
      <c r="E64" s="54"/>
    </row>
    <row r="65" spans="2:5" ht="12.75" customHeight="1">
      <c r="B65" s="52" t="s">
        <v>89</v>
      </c>
      <c r="C65" s="119"/>
      <c r="D65" s="119">
        <v>3557</v>
      </c>
      <c r="E65" s="54"/>
    </row>
    <row r="66" spans="2:5" ht="12.75" customHeight="1">
      <c r="B66" s="52" t="s">
        <v>90</v>
      </c>
      <c r="C66" s="119"/>
      <c r="D66" s="119">
        <v>2432</v>
      </c>
      <c r="E66" s="54"/>
    </row>
    <row r="67" spans="2:5" ht="12.75" customHeight="1">
      <c r="B67" s="52" t="s">
        <v>91</v>
      </c>
      <c r="C67" s="119"/>
      <c r="D67" s="119">
        <v>458</v>
      </c>
      <c r="E67" s="54"/>
    </row>
    <row r="68" spans="2:5" ht="12.75" customHeight="1">
      <c r="B68" s="52" t="s">
        <v>92</v>
      </c>
      <c r="C68" s="119"/>
      <c r="D68" s="119">
        <v>605</v>
      </c>
      <c r="E68" s="54"/>
    </row>
    <row r="69" spans="2:5" ht="12.75" customHeight="1">
      <c r="B69" s="52" t="s">
        <v>93</v>
      </c>
      <c r="C69" s="119"/>
      <c r="D69" s="119">
        <v>142</v>
      </c>
      <c r="E69" s="54"/>
    </row>
    <row r="70" spans="2:5" ht="12.75" customHeight="1">
      <c r="B70" s="52" t="s">
        <v>94</v>
      </c>
      <c r="C70" s="119"/>
      <c r="D70" s="119">
        <v>1310</v>
      </c>
      <c r="E70" s="54"/>
    </row>
    <row r="71" spans="2:5" ht="12.75" customHeight="1">
      <c r="B71" s="52" t="s">
        <v>111</v>
      </c>
      <c r="C71" s="119"/>
      <c r="D71" s="119"/>
    </row>
    <row r="72" spans="2:5" ht="12.75" customHeight="1">
      <c r="B72" s="52" t="s">
        <v>112</v>
      </c>
      <c r="C72" s="119"/>
      <c r="D72" s="119">
        <v>1912</v>
      </c>
      <c r="E72" s="54"/>
    </row>
    <row r="73" spans="2:5" ht="12.75" customHeight="1">
      <c r="B73" s="52" t="s">
        <v>97</v>
      </c>
      <c r="C73" s="119"/>
      <c r="D73" s="119"/>
    </row>
    <row r="74" spans="2:5" ht="12.75" customHeight="1">
      <c r="B74" s="52" t="s">
        <v>113</v>
      </c>
      <c r="C74" s="119"/>
      <c r="D74" s="119">
        <v>2637</v>
      </c>
      <c r="E74" s="54"/>
    </row>
    <row r="75" spans="2:5" ht="12.75" customHeight="1">
      <c r="B75" s="52" t="s">
        <v>99</v>
      </c>
      <c r="C75" s="119"/>
      <c r="D75" s="119">
        <v>5714</v>
      </c>
      <c r="E75" s="54"/>
    </row>
    <row r="76" spans="2:5" ht="12.75" customHeight="1">
      <c r="B76" s="52" t="s">
        <v>100</v>
      </c>
      <c r="C76" s="119"/>
      <c r="D76" s="119">
        <v>5283</v>
      </c>
      <c r="E76" s="54"/>
    </row>
    <row r="77" spans="2:5" ht="12.75" customHeight="1">
      <c r="B77" s="52" t="s">
        <v>101</v>
      </c>
      <c r="C77" s="119"/>
      <c r="D77" s="119">
        <v>910</v>
      </c>
      <c r="E77" s="54"/>
    </row>
    <row r="78" spans="2:5">
      <c r="B78" s="40" t="s">
        <v>114</v>
      </c>
      <c r="C78" s="38"/>
      <c r="D78" s="38">
        <v>495</v>
      </c>
      <c r="E78" s="54"/>
    </row>
    <row r="79" spans="2:5" ht="12.75" customHeight="1"/>
    <row r="80" spans="2:5" s="31" customFormat="1" ht="12.75" customHeight="1">
      <c r="B80" s="112" t="s">
        <v>508</v>
      </c>
    </row>
    <row r="81" spans="2:5" s="31" customFormat="1" ht="12.75" customHeight="1">
      <c r="B81" s="81" t="s">
        <v>115</v>
      </c>
    </row>
    <row r="82" spans="2:5" s="31" customFormat="1" ht="12.75" customHeight="1">
      <c r="B82" s="12" t="s">
        <v>116</v>
      </c>
    </row>
    <row r="83" spans="2:5" s="31" customFormat="1" ht="12.75" customHeight="1">
      <c r="B83" s="112" t="s">
        <v>117</v>
      </c>
      <c r="C83" s="1"/>
      <c r="D83" s="1"/>
      <c r="E83" s="1"/>
    </row>
    <row r="84" spans="2:5" s="31" customFormat="1" ht="12.75" customHeight="1">
      <c r="B84" s="112"/>
      <c r="C84" s="1"/>
      <c r="D84" s="1"/>
      <c r="E84" s="1"/>
    </row>
    <row r="85" spans="2:5" s="31" customFormat="1" ht="12.75" customHeight="1">
      <c r="B85" s="112"/>
    </row>
    <row r="86" spans="2:5" ht="12.75" customHeight="1">
      <c r="B86" s="14" t="s">
        <v>521</v>
      </c>
      <c r="C86" s="14"/>
      <c r="D86" s="14"/>
      <c r="E86" s="14"/>
    </row>
    <row r="87" spans="2:5" ht="12.75" customHeight="1"/>
    <row r="88" spans="2:5">
      <c r="B88" s="31" t="s">
        <v>104</v>
      </c>
      <c r="D88" s="31"/>
    </row>
    <row r="89" spans="2:5" ht="12.75" customHeight="1" thickBot="1">
      <c r="B89" s="2"/>
      <c r="C89" s="2"/>
      <c r="D89" s="2"/>
    </row>
    <row r="90" spans="2:5" ht="12.75" customHeight="1" thickTop="1">
      <c r="B90" s="118"/>
      <c r="C90" s="68">
        <v>2023</v>
      </c>
      <c r="D90" s="68">
        <v>2024</v>
      </c>
    </row>
    <row r="91" spans="2:5" ht="12.75" customHeight="1">
      <c r="B91" s="45" t="s">
        <v>118</v>
      </c>
      <c r="C91" s="45">
        <v>3861</v>
      </c>
      <c r="D91" s="45">
        <v>3955</v>
      </c>
    </row>
    <row r="92" spans="2:5">
      <c r="B92" s="121" t="s">
        <v>119</v>
      </c>
      <c r="C92" s="122">
        <v>1940</v>
      </c>
      <c r="D92" s="122">
        <v>1940</v>
      </c>
    </row>
    <row r="93" spans="2:5" ht="12.75" customHeight="1">
      <c r="C93" s="105"/>
      <c r="D93" s="105"/>
    </row>
    <row r="94" spans="2:5">
      <c r="B94" s="1" t="s">
        <v>120</v>
      </c>
      <c r="C94" s="105">
        <v>2702</v>
      </c>
      <c r="D94" s="105"/>
    </row>
    <row r="95" spans="2:5">
      <c r="B95" s="39" t="s">
        <v>119</v>
      </c>
      <c r="C95" s="123">
        <v>1249</v>
      </c>
      <c r="D95" s="123"/>
    </row>
    <row r="96" spans="2:5">
      <c r="B96" s="1" t="s">
        <v>121</v>
      </c>
      <c r="C96" s="105">
        <v>967</v>
      </c>
      <c r="D96" s="105"/>
    </row>
    <row r="97" spans="2:5">
      <c r="B97" s="39" t="s">
        <v>119</v>
      </c>
      <c r="C97" s="123">
        <v>576</v>
      </c>
      <c r="D97" s="123"/>
    </row>
    <row r="98" spans="2:5">
      <c r="B98" s="1" t="s">
        <v>122</v>
      </c>
      <c r="C98" s="105">
        <v>192</v>
      </c>
      <c r="D98" s="105"/>
    </row>
    <row r="99" spans="2:5">
      <c r="B99" s="124" t="s">
        <v>123</v>
      </c>
      <c r="C99" s="125">
        <v>115</v>
      </c>
      <c r="D99" s="125"/>
    </row>
    <row r="100" spans="2:5" ht="12.75" customHeight="1"/>
    <row r="101" spans="2:5" s="31" customFormat="1" ht="12.75" customHeight="1">
      <c r="B101" s="81" t="s">
        <v>124</v>
      </c>
    </row>
    <row r="102" spans="2:5" s="31" customFormat="1" ht="12.75" customHeight="1">
      <c r="B102" s="81" t="s">
        <v>125</v>
      </c>
    </row>
    <row r="103" spans="2:5" ht="13.9">
      <c r="B103" s="14" t="s">
        <v>753</v>
      </c>
      <c r="C103" s="14"/>
      <c r="D103" s="14"/>
      <c r="E103" s="14"/>
    </row>
    <row r="104" spans="2:5" ht="6.75" customHeight="1" thickBot="1">
      <c r="B104" s="2"/>
      <c r="C104" s="2"/>
      <c r="D104" s="2"/>
    </row>
    <row r="105" spans="2:5" s="50" customFormat="1" ht="18" customHeight="1" thickTop="1">
      <c r="B105" s="48"/>
      <c r="C105" s="49">
        <v>2023</v>
      </c>
      <c r="D105" s="49" t="s">
        <v>763</v>
      </c>
    </row>
    <row r="106" spans="2:5" ht="11.45" customHeight="1">
      <c r="B106" s="33" t="s">
        <v>16</v>
      </c>
      <c r="C106" s="587">
        <v>3.3</v>
      </c>
      <c r="D106" s="587">
        <v>3.5</v>
      </c>
    </row>
    <row r="107" spans="2:5" ht="5.25" customHeight="1">
      <c r="B107" s="8"/>
      <c r="C107" s="70"/>
      <c r="D107" s="70"/>
    </row>
    <row r="108" spans="2:5" ht="11.45" customHeight="1">
      <c r="B108" s="21" t="s">
        <v>21</v>
      </c>
      <c r="C108" s="587">
        <v>2.9</v>
      </c>
      <c r="D108" s="587">
        <v>3.1</v>
      </c>
    </row>
    <row r="109" spans="2:5" ht="4.5" customHeight="1">
      <c r="B109" s="8"/>
      <c r="C109" s="70"/>
      <c r="D109" s="70"/>
    </row>
    <row r="110" spans="2:5" ht="11.45" customHeight="1">
      <c r="B110" s="588" t="s">
        <v>22</v>
      </c>
      <c r="C110" s="589">
        <v>3.9</v>
      </c>
      <c r="D110" s="589">
        <v>4</v>
      </c>
    </row>
    <row r="111" spans="2:5" ht="3" customHeight="1">
      <c r="B111" s="8"/>
      <c r="C111" s="10"/>
      <c r="D111" s="34"/>
    </row>
    <row r="112" spans="2:5" ht="12" customHeight="1">
      <c r="B112" s="81" t="s">
        <v>124</v>
      </c>
      <c r="C112" s="31"/>
      <c r="D112" s="31"/>
      <c r="E112" s="119"/>
    </row>
    <row r="113" spans="2:5" ht="12" customHeight="1">
      <c r="B113" s="26" t="s">
        <v>754</v>
      </c>
      <c r="E113" s="119"/>
    </row>
    <row r="114" spans="2:5" ht="12" customHeight="1">
      <c r="B114" s="127" t="s">
        <v>755</v>
      </c>
      <c r="C114" s="31"/>
      <c r="D114" s="31"/>
    </row>
    <row r="115" spans="2:5" ht="12" customHeight="1">
      <c r="B115" s="81"/>
      <c r="C115" s="31"/>
      <c r="D115" s="31"/>
    </row>
    <row r="116" spans="2:5" ht="12" customHeight="1"/>
    <row r="117" spans="2:5" s="31" customFormat="1" ht="12.75" customHeight="1">
      <c r="B117" s="36"/>
    </row>
  </sheetData>
  <mergeCells count="10">
    <mergeCell ref="F59:G59"/>
    <mergeCell ref="B1:D1"/>
    <mergeCell ref="B3:D3"/>
    <mergeCell ref="C7:D7"/>
    <mergeCell ref="B14:D14"/>
    <mergeCell ref="B50:D50"/>
    <mergeCell ref="B49:D49"/>
    <mergeCell ref="B51:C51"/>
    <mergeCell ref="F49:G49"/>
    <mergeCell ref="F50:G50"/>
  </mergeCells>
  <pageMargins left="0.25" right="0.25" top="0.75" bottom="0.75" header="0.3" footer="0.3"/>
  <pageSetup paperSize="9" orientation="portrait" r:id="rId1"/>
  <headerFooter alignWithMargins="0"/>
  <rowBreaks count="2" manualBreakCount="2">
    <brk id="47" max="16383" man="1"/>
    <brk id="1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J60"/>
  <sheetViews>
    <sheetView zoomScaleNormal="100" workbookViewId="0">
      <selection activeCell="B25" sqref="B25"/>
    </sheetView>
  </sheetViews>
  <sheetFormatPr defaultColWidth="9.1328125" defaultRowHeight="12.75"/>
  <cols>
    <col min="1" max="1" width="9.1328125" style="15"/>
    <col min="2" max="2" width="37.3984375" style="15" customWidth="1"/>
    <col min="3" max="4" width="10.73046875" style="15" customWidth="1"/>
    <col min="5" max="7" width="9.1328125" style="15"/>
    <col min="8" max="8" width="20.59765625" style="15" customWidth="1"/>
    <col min="9" max="16384" width="9.1328125" style="15"/>
  </cols>
  <sheetData>
    <row r="1" spans="2:10" ht="13.15">
      <c r="B1" s="629" t="s">
        <v>127</v>
      </c>
      <c r="C1" s="629"/>
      <c r="D1" s="44"/>
      <c r="E1" s="44"/>
    </row>
    <row r="2" spans="2:10" s="1" customFormat="1" ht="11.65"/>
    <row r="3" spans="2:10" s="1" customFormat="1" ht="11.65">
      <c r="B3" s="630" t="s">
        <v>128</v>
      </c>
      <c r="C3" s="630"/>
      <c r="D3" s="14"/>
      <c r="E3" s="14"/>
    </row>
    <row r="4" spans="2:10" s="1" customFormat="1">
      <c r="B4" s="630" t="s">
        <v>472</v>
      </c>
      <c r="C4" s="630"/>
      <c r="D4" s="14"/>
      <c r="E4" s="14"/>
      <c r="J4" s="15"/>
    </row>
    <row r="5" spans="2:10" s="1" customFormat="1">
      <c r="J5" s="15"/>
    </row>
    <row r="6" spans="2:10" s="1" customFormat="1" ht="19.5" customHeight="1">
      <c r="B6" s="368" t="s">
        <v>130</v>
      </c>
      <c r="C6" s="95"/>
      <c r="D6" s="95"/>
      <c r="J6" s="15"/>
    </row>
    <row r="7" spans="2:10" s="1" customFormat="1" ht="3.75" customHeight="1" thickBot="1">
      <c r="B7" s="128"/>
      <c r="C7" s="2"/>
      <c r="J7" s="15"/>
    </row>
    <row r="8" spans="2:10" s="1" customFormat="1" ht="14.25" thickTop="1">
      <c r="B8" s="113" t="s">
        <v>77</v>
      </c>
      <c r="C8" s="115" t="s">
        <v>518</v>
      </c>
      <c r="D8" s="98"/>
      <c r="J8" s="15"/>
    </row>
    <row r="9" spans="2:10" s="1" customFormat="1">
      <c r="B9" s="33" t="s">
        <v>16</v>
      </c>
      <c r="C9" s="1">
        <v>3447</v>
      </c>
      <c r="E9" s="14"/>
      <c r="J9" s="15"/>
    </row>
    <row r="10" spans="2:10" s="1" customFormat="1" ht="6" customHeight="1">
      <c r="B10" s="21"/>
      <c r="J10" s="15"/>
    </row>
    <row r="11" spans="2:10" s="1" customFormat="1">
      <c r="B11" s="8" t="s">
        <v>78</v>
      </c>
      <c r="C11" s="1">
        <v>3413</v>
      </c>
      <c r="J11" s="15"/>
    </row>
    <row r="12" spans="2:10" s="1" customFormat="1">
      <c r="B12" s="8" t="s">
        <v>79</v>
      </c>
      <c r="C12" s="1">
        <v>3431</v>
      </c>
      <c r="J12" s="15"/>
    </row>
    <row r="13" spans="2:10" s="1" customFormat="1">
      <c r="B13" s="24" t="s">
        <v>131</v>
      </c>
      <c r="C13" s="1">
        <v>3972</v>
      </c>
      <c r="J13" s="15"/>
    </row>
    <row r="14" spans="2:10" s="1" customFormat="1">
      <c r="B14" s="24" t="s">
        <v>132</v>
      </c>
      <c r="C14" s="1">
        <v>3365</v>
      </c>
      <c r="J14" s="15"/>
    </row>
    <row r="15" spans="2:10" s="1" customFormat="1">
      <c r="B15" s="24" t="s">
        <v>133</v>
      </c>
      <c r="J15" s="15"/>
    </row>
    <row r="16" spans="2:10" s="1" customFormat="1">
      <c r="B16" s="24" t="s">
        <v>134</v>
      </c>
      <c r="C16" s="1">
        <v>5931</v>
      </c>
      <c r="J16" s="15"/>
    </row>
    <row r="17" spans="2:10" s="1" customFormat="1">
      <c r="B17" s="24" t="s">
        <v>135</v>
      </c>
      <c r="J17" s="15"/>
    </row>
    <row r="18" spans="2:10" s="1" customFormat="1">
      <c r="B18" s="24" t="s">
        <v>136</v>
      </c>
      <c r="C18" s="1">
        <v>3602</v>
      </c>
      <c r="J18" s="15"/>
    </row>
    <row r="19" spans="2:10" s="1" customFormat="1">
      <c r="B19" s="8" t="s">
        <v>86</v>
      </c>
      <c r="C19" s="1">
        <v>3818</v>
      </c>
      <c r="J19" s="15"/>
    </row>
    <row r="20" spans="2:10" s="1" customFormat="1">
      <c r="B20" s="8" t="s">
        <v>137</v>
      </c>
      <c r="J20" s="15"/>
    </row>
    <row r="21" spans="2:10" s="1" customFormat="1">
      <c r="B21" s="8" t="s">
        <v>138</v>
      </c>
      <c r="C21" s="1">
        <v>2759</v>
      </c>
      <c r="J21" s="15"/>
    </row>
    <row r="22" spans="2:10" s="1" customFormat="1" ht="11.65">
      <c r="B22" s="8" t="s">
        <v>89</v>
      </c>
      <c r="C22" s="1">
        <v>2982</v>
      </c>
    </row>
    <row r="23" spans="2:10" s="1" customFormat="1" ht="11.65">
      <c r="B23" s="8" t="s">
        <v>90</v>
      </c>
      <c r="C23" s="1">
        <v>2263</v>
      </c>
    </row>
    <row r="24" spans="2:10" s="1" customFormat="1" ht="11.65">
      <c r="B24" s="8" t="s">
        <v>91</v>
      </c>
      <c r="C24" s="1">
        <v>3910</v>
      </c>
    </row>
    <row r="25" spans="2:10" s="1" customFormat="1" ht="11.65">
      <c r="B25" s="8" t="s">
        <v>92</v>
      </c>
      <c r="C25" s="1">
        <v>4485</v>
      </c>
    </row>
    <row r="26" spans="2:10" s="1" customFormat="1" ht="11.65">
      <c r="B26" s="8" t="s">
        <v>93</v>
      </c>
      <c r="C26" s="1">
        <v>3141</v>
      </c>
    </row>
    <row r="27" spans="2:10" s="1" customFormat="1" ht="11.65">
      <c r="B27" s="8" t="s">
        <v>139</v>
      </c>
    </row>
    <row r="28" spans="2:10" s="1" customFormat="1" ht="11.65">
      <c r="B28" s="8" t="s">
        <v>140</v>
      </c>
      <c r="C28" s="1">
        <v>3798</v>
      </c>
    </row>
    <row r="29" spans="2:10" s="1" customFormat="1" ht="11.65">
      <c r="B29" s="8" t="s">
        <v>111</v>
      </c>
    </row>
    <row r="30" spans="2:10" s="1" customFormat="1" ht="11.65">
      <c r="B30" s="8" t="s">
        <v>112</v>
      </c>
      <c r="C30" s="1">
        <v>2644</v>
      </c>
    </row>
    <row r="31" spans="2:10" s="1" customFormat="1" ht="11.65">
      <c r="B31" s="8" t="s">
        <v>97</v>
      </c>
    </row>
    <row r="32" spans="2:10" s="1" customFormat="1" ht="13.9">
      <c r="B32" s="8" t="s">
        <v>141</v>
      </c>
      <c r="C32" s="1">
        <v>5618</v>
      </c>
    </row>
    <row r="33" spans="2:7" s="1" customFormat="1" ht="11.65">
      <c r="B33" s="8" t="s">
        <v>99</v>
      </c>
      <c r="C33" s="1">
        <v>3941</v>
      </c>
    </row>
    <row r="34" spans="2:7" s="1" customFormat="1" ht="11.65">
      <c r="B34" s="8" t="s">
        <v>100</v>
      </c>
      <c r="C34" s="1">
        <v>3980</v>
      </c>
    </row>
    <row r="35" spans="2:7" s="1" customFormat="1" ht="11.65">
      <c r="B35" s="8" t="s">
        <v>101</v>
      </c>
      <c r="C35" s="1">
        <v>2929</v>
      </c>
    </row>
    <row r="36" spans="2:7" s="1" customFormat="1" ht="11.65">
      <c r="B36" s="40" t="s">
        <v>114</v>
      </c>
      <c r="C36" s="38">
        <v>2286</v>
      </c>
    </row>
    <row r="37" spans="2:7" ht="7.5" customHeight="1">
      <c r="G37" s="1"/>
    </row>
    <row r="38" spans="2:7" s="31" customFormat="1" ht="11.65">
      <c r="B38" s="26" t="s">
        <v>142</v>
      </c>
      <c r="G38" s="1"/>
    </row>
    <row r="39" spans="2:7" s="31" customFormat="1" ht="11.65">
      <c r="B39" s="81" t="s">
        <v>143</v>
      </c>
      <c r="F39" s="129"/>
      <c r="G39" s="1"/>
    </row>
    <row r="40" spans="2:7" s="31" customFormat="1" ht="11.65">
      <c r="B40" s="81" t="s">
        <v>144</v>
      </c>
      <c r="F40" s="129"/>
      <c r="G40" s="1"/>
    </row>
    <row r="41" spans="2:7" s="131" customFormat="1" ht="11.65">
      <c r="B41" s="130" t="s">
        <v>432</v>
      </c>
      <c r="E41" s="132"/>
      <c r="F41" s="133"/>
    </row>
    <row r="42" spans="2:7" s="31" customFormat="1" ht="11.65">
      <c r="B42" s="25" t="s">
        <v>522</v>
      </c>
      <c r="F42" s="129"/>
      <c r="G42" s="1"/>
    </row>
    <row r="43" spans="2:7">
      <c r="B43" s="25" t="s">
        <v>145</v>
      </c>
      <c r="G43" s="1"/>
    </row>
    <row r="46" spans="2:7" ht="13.15">
      <c r="B46" s="44" t="s">
        <v>792</v>
      </c>
    </row>
    <row r="48" spans="2:7">
      <c r="B48" s="8" t="s">
        <v>130</v>
      </c>
    </row>
    <row r="50" spans="2:4" ht="13.15" thickBot="1">
      <c r="B50" s="94"/>
      <c r="C50" s="2"/>
      <c r="D50" s="2"/>
    </row>
    <row r="51" spans="2:4" ht="13.15" thickTop="1">
      <c r="B51" s="117"/>
      <c r="C51" s="375">
        <v>2023</v>
      </c>
      <c r="D51" s="375">
        <v>2024</v>
      </c>
    </row>
    <row r="52" spans="2:4">
      <c r="B52" s="51" t="s">
        <v>427</v>
      </c>
      <c r="C52" s="120">
        <f>C9</f>
        <v>3447</v>
      </c>
      <c r="D52" s="120">
        <v>4158</v>
      </c>
    </row>
    <row r="53" spans="2:4">
      <c r="B53" s="52" t="s">
        <v>78</v>
      </c>
      <c r="C53" s="119">
        <f>C11</f>
        <v>3413</v>
      </c>
      <c r="D53" s="119">
        <v>3918</v>
      </c>
    </row>
    <row r="54" spans="2:4">
      <c r="B54" s="52" t="s">
        <v>428</v>
      </c>
      <c r="C54" s="394">
        <f>(C12+C19)/2</f>
        <v>3624.5</v>
      </c>
      <c r="D54" s="394">
        <v>4108</v>
      </c>
    </row>
    <row r="55" spans="2:4">
      <c r="B55" s="52" t="s">
        <v>429</v>
      </c>
      <c r="C55" s="394">
        <f>(SUM(C21:C36))/13</f>
        <v>3441.2307692307691</v>
      </c>
      <c r="D55" s="394">
        <v>4225</v>
      </c>
    </row>
    <row r="56" spans="2:4">
      <c r="B56" s="40"/>
      <c r="C56" s="38"/>
      <c r="D56" s="38"/>
    </row>
    <row r="57" spans="2:4">
      <c r="B57" s="1"/>
      <c r="C57" s="1"/>
    </row>
    <row r="58" spans="2:4">
      <c r="B58" s="81" t="s">
        <v>430</v>
      </c>
      <c r="C58" s="119"/>
    </row>
    <row r="59" spans="2:4">
      <c r="B59" s="52"/>
      <c r="C59" s="119"/>
    </row>
    <row r="60" spans="2:4">
      <c r="B60" s="112" t="s">
        <v>431</v>
      </c>
      <c r="C60" s="119"/>
    </row>
  </sheetData>
  <mergeCells count="3">
    <mergeCell ref="B1:C1"/>
    <mergeCell ref="B3:C3"/>
    <mergeCell ref="B4:C4"/>
  </mergeCells>
  <pageMargins left="0.52" right="0.49" top="0.67"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D19"/>
  <sheetViews>
    <sheetView workbookViewId="0">
      <selection activeCell="B21" sqref="B21"/>
    </sheetView>
  </sheetViews>
  <sheetFormatPr defaultColWidth="9.1328125" defaultRowHeight="12.75"/>
  <cols>
    <col min="1" max="1" width="9.1328125" style="15"/>
    <col min="2" max="2" width="43.265625" style="15" customWidth="1"/>
    <col min="3" max="16384" width="9.1328125" style="15"/>
  </cols>
  <sheetData>
    <row r="1" spans="2:4" ht="13.15">
      <c r="B1" s="41" t="s">
        <v>150</v>
      </c>
    </row>
    <row r="2" spans="2:4">
      <c r="B2" s="1"/>
    </row>
    <row r="3" spans="2:4" ht="13.15">
      <c r="B3" s="42" t="s">
        <v>769</v>
      </c>
      <c r="C3" s="629" t="s">
        <v>433</v>
      </c>
      <c r="D3" s="629"/>
    </row>
    <row r="4" spans="2:4" ht="7.5" customHeight="1" thickBot="1">
      <c r="B4" s="47"/>
      <c r="C4" s="47"/>
    </row>
    <row r="5" spans="2:4" ht="18" customHeight="1" thickTop="1">
      <c r="B5" s="595"/>
      <c r="C5" s="596">
        <v>2023</v>
      </c>
      <c r="D5" s="44"/>
    </row>
    <row r="6" spans="2:4" ht="5.25" customHeight="1">
      <c r="B6" s="1"/>
    </row>
    <row r="7" spans="2:4" ht="6.75" customHeight="1">
      <c r="B7" s="1"/>
    </row>
    <row r="8" spans="2:4">
      <c r="B8" s="1" t="s">
        <v>151</v>
      </c>
      <c r="C8" s="15">
        <v>12082305</v>
      </c>
    </row>
    <row r="9" spans="2:4" ht="13.9">
      <c r="B9" s="1" t="s">
        <v>764</v>
      </c>
    </row>
    <row r="10" spans="2:4">
      <c r="B10" s="1" t="s">
        <v>151</v>
      </c>
      <c r="C10" s="15">
        <v>324517</v>
      </c>
    </row>
    <row r="11" spans="2:4" ht="13.9">
      <c r="B11" s="1" t="s">
        <v>765</v>
      </c>
    </row>
    <row r="12" spans="2:4" ht="9.75" customHeight="1">
      <c r="B12" s="38"/>
      <c r="C12" s="597"/>
    </row>
    <row r="13" spans="2:4" ht="6.75" customHeight="1">
      <c r="B13" s="1"/>
    </row>
    <row r="14" spans="2:4" s="31" customFormat="1" ht="13.5" customHeight="1">
      <c r="B14" s="26" t="s">
        <v>766</v>
      </c>
    </row>
    <row r="15" spans="2:4" s="31" customFormat="1" ht="10.15">
      <c r="B15" s="12" t="s">
        <v>152</v>
      </c>
    </row>
    <row r="16" spans="2:4">
      <c r="B16" s="26" t="s">
        <v>767</v>
      </c>
    </row>
    <row r="17" spans="2:2">
      <c r="B17" s="624" t="s">
        <v>768</v>
      </c>
    </row>
    <row r="18" spans="2:2">
      <c r="B18" s="393"/>
    </row>
    <row r="19" spans="2:2">
      <c r="B19" s="393"/>
    </row>
  </sheetData>
  <mergeCells count="1">
    <mergeCell ref="C3:D3"/>
  </mergeCells>
  <pageMargins left="0.59055118110236227" right="0.51181102362204722"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G45"/>
  <sheetViews>
    <sheetView workbookViewId="0">
      <selection activeCell="G13" sqref="G13"/>
    </sheetView>
  </sheetViews>
  <sheetFormatPr defaultColWidth="9.1328125" defaultRowHeight="12.75"/>
  <cols>
    <col min="1" max="1" width="6.265625" style="136" customWidth="1"/>
    <col min="2" max="2" width="63.265625" style="136" customWidth="1"/>
    <col min="3" max="3" width="11.73046875" style="136" customWidth="1"/>
    <col min="4" max="4" width="11.73046875" style="159" customWidth="1"/>
    <col min="5" max="5" width="15" style="136" customWidth="1"/>
    <col min="6" max="6" width="13" style="136" customWidth="1"/>
    <col min="7" max="7" width="9.1328125" style="136"/>
    <col min="8" max="8" width="9.59765625" style="136" bestFit="1" customWidth="1"/>
    <col min="9" max="16384" width="9.1328125" style="136"/>
  </cols>
  <sheetData>
    <row r="1" spans="2:7" ht="13.9">
      <c r="B1" s="641" t="s">
        <v>164</v>
      </c>
      <c r="C1" s="657"/>
      <c r="D1" s="657"/>
    </row>
    <row r="2" spans="2:7">
      <c r="B2" s="82"/>
      <c r="C2" s="82"/>
    </row>
    <row r="3" spans="2:7">
      <c r="B3" s="643" t="s">
        <v>165</v>
      </c>
      <c r="C3" s="643"/>
      <c r="D3" s="643"/>
    </row>
    <row r="4" spans="2:7">
      <c r="B4" s="643" t="s">
        <v>166</v>
      </c>
      <c r="C4" s="643"/>
      <c r="D4" s="643"/>
    </row>
    <row r="5" spans="2:7" ht="12" customHeight="1">
      <c r="B5" s="658" t="s">
        <v>167</v>
      </c>
      <c r="C5" s="658"/>
    </row>
    <row r="6" spans="2:7" ht="3.75" customHeight="1" thickBot="1">
      <c r="B6" s="137"/>
      <c r="C6" s="137"/>
    </row>
    <row r="7" spans="2:7" ht="18" customHeight="1" thickTop="1">
      <c r="B7" s="82"/>
      <c r="C7" s="82">
        <v>2023</v>
      </c>
      <c r="D7" s="82"/>
    </row>
    <row r="8" spans="2:7" ht="4.5" customHeight="1">
      <c r="B8" s="82"/>
      <c r="C8" s="82"/>
      <c r="D8" s="82"/>
    </row>
    <row r="9" spans="2:7" ht="12" customHeight="1">
      <c r="B9" s="82"/>
      <c r="C9" s="82"/>
      <c r="D9" s="82"/>
      <c r="E9" s="160"/>
      <c r="F9" s="160"/>
      <c r="G9" s="160"/>
    </row>
    <row r="10" spans="2:7" ht="25.5" customHeight="1">
      <c r="B10" s="161" t="s">
        <v>168</v>
      </c>
      <c r="C10" s="82"/>
      <c r="D10" s="82"/>
      <c r="E10" s="162"/>
      <c r="F10" s="162"/>
      <c r="G10" s="162"/>
    </row>
    <row r="11" spans="2:7" ht="12" customHeight="1">
      <c r="B11" s="82" t="s">
        <v>169</v>
      </c>
      <c r="C11" s="162">
        <f>215585227/1000</f>
        <v>215585.22700000001</v>
      </c>
      <c r="D11" s="162"/>
      <c r="E11" s="162"/>
      <c r="F11" s="162"/>
      <c r="G11" s="162"/>
    </row>
    <row r="12" spans="2:7" ht="12" customHeight="1">
      <c r="B12" s="82" t="s">
        <v>170</v>
      </c>
      <c r="C12" s="162">
        <f>103386651/1000</f>
        <v>103386.651</v>
      </c>
      <c r="D12" s="162"/>
      <c r="E12" s="162"/>
      <c r="G12" s="162"/>
    </row>
    <row r="13" spans="2:7" ht="12" customHeight="1">
      <c r="B13" s="82" t="s">
        <v>171</v>
      </c>
      <c r="C13" s="162">
        <f>12307423/1000</f>
        <v>12307.423000000001</v>
      </c>
      <c r="D13" s="162"/>
      <c r="E13" s="162"/>
      <c r="F13" s="162"/>
      <c r="G13" s="162"/>
    </row>
    <row r="14" spans="2:7" ht="12" customHeight="1">
      <c r="B14" s="163" t="s">
        <v>172</v>
      </c>
      <c r="C14" s="162">
        <f>5907173/1000</f>
        <v>5907.1729999999998</v>
      </c>
      <c r="D14" s="162"/>
      <c r="E14" s="162"/>
      <c r="G14" s="162"/>
    </row>
    <row r="15" spans="2:7" ht="12" customHeight="1">
      <c r="B15" s="163" t="s">
        <v>173</v>
      </c>
      <c r="C15" s="162">
        <f>5667627/1000</f>
        <v>5667.6270000000004</v>
      </c>
      <c r="D15" s="162"/>
      <c r="E15" s="162"/>
      <c r="G15" s="162"/>
    </row>
    <row r="16" spans="2:7" ht="12" customHeight="1">
      <c r="B16" s="164" t="s">
        <v>174</v>
      </c>
      <c r="C16" s="162"/>
      <c r="D16" s="162"/>
      <c r="E16" s="162"/>
      <c r="G16" s="162"/>
    </row>
    <row r="17" spans="2:7" ht="12" customHeight="1">
      <c r="B17" s="82" t="s">
        <v>175</v>
      </c>
      <c r="C17" s="162">
        <f>25284659/1000</f>
        <v>25284.659</v>
      </c>
      <c r="D17" s="162"/>
      <c r="E17" s="162"/>
      <c r="G17" s="162"/>
    </row>
    <row r="18" spans="2:7" ht="12" customHeight="1">
      <c r="B18" s="82" t="s">
        <v>176</v>
      </c>
      <c r="C18" s="162">
        <f>73699400/1000</f>
        <v>73699.399999999994</v>
      </c>
      <c r="D18" s="162"/>
      <c r="E18" s="162"/>
      <c r="G18" s="162"/>
    </row>
    <row r="19" spans="2:7" ht="12" customHeight="1">
      <c r="B19" s="163" t="s">
        <v>177</v>
      </c>
      <c r="C19" s="162"/>
      <c r="D19" s="162"/>
      <c r="E19" s="162"/>
      <c r="G19" s="162"/>
    </row>
    <row r="20" spans="2:7" ht="12" customHeight="1">
      <c r="B20" s="163" t="s">
        <v>178</v>
      </c>
      <c r="C20" s="162">
        <f>30247542/1000</f>
        <v>30247.542000000001</v>
      </c>
      <c r="D20" s="162"/>
      <c r="E20" s="162"/>
      <c r="G20" s="162"/>
    </row>
    <row r="21" spans="2:7" ht="12" customHeight="1">
      <c r="B21" s="163" t="s">
        <v>179</v>
      </c>
      <c r="C21" s="162"/>
      <c r="D21" s="162"/>
      <c r="E21" s="162"/>
      <c r="G21" s="162"/>
    </row>
    <row r="22" spans="2:7" ht="12" customHeight="1">
      <c r="B22" s="163" t="s">
        <v>180</v>
      </c>
      <c r="C22" s="162">
        <f>635580/1000</f>
        <v>635.58000000000004</v>
      </c>
      <c r="D22" s="162"/>
      <c r="E22" s="162"/>
      <c r="G22" s="162"/>
    </row>
    <row r="23" spans="2:7" ht="12" customHeight="1">
      <c r="B23" s="164" t="s">
        <v>181</v>
      </c>
      <c r="C23" s="162"/>
      <c r="D23" s="162"/>
      <c r="E23" s="162"/>
      <c r="G23" s="162"/>
    </row>
    <row r="24" spans="2:7" ht="12" customHeight="1">
      <c r="B24" s="165" t="s">
        <v>182</v>
      </c>
      <c r="C24" s="280">
        <f>1924842/1000</f>
        <v>1924.8420000000001</v>
      </c>
      <c r="D24" s="162"/>
      <c r="E24" s="162"/>
      <c r="G24" s="162"/>
    </row>
    <row r="25" spans="2:7" ht="5.25" customHeight="1">
      <c r="B25" s="166"/>
      <c r="D25" s="82"/>
      <c r="E25" s="162"/>
      <c r="G25" s="162"/>
    </row>
    <row r="26" spans="2:7" s="149" customFormat="1" ht="6" customHeight="1">
      <c r="C26" s="136"/>
      <c r="D26" s="159"/>
      <c r="E26" s="136"/>
    </row>
    <row r="27" spans="2:7" s="149" customFormat="1" ht="12" customHeight="1">
      <c r="B27" s="158" t="s">
        <v>523</v>
      </c>
      <c r="C27" s="136"/>
      <c r="D27" s="159"/>
      <c r="E27" s="136"/>
    </row>
    <row r="28" spans="2:7" s="149" customFormat="1" ht="12" customHeight="1">
      <c r="B28" s="158" t="s">
        <v>163</v>
      </c>
      <c r="C28" s="136"/>
      <c r="D28" s="159"/>
    </row>
    <row r="29" spans="2:7" s="149" customFormat="1" ht="12" customHeight="1">
      <c r="C29" s="136"/>
      <c r="D29" s="159"/>
    </row>
    <row r="30" spans="2:7" ht="12" customHeight="1"/>
    <row r="31" spans="2:7" ht="12" customHeight="1">
      <c r="C31" s="149"/>
    </row>
    <row r="32" spans="2:7">
      <c r="C32" s="149"/>
      <c r="D32" s="136"/>
    </row>
    <row r="33" spans="3:4">
      <c r="C33" s="149"/>
      <c r="D33" s="136"/>
    </row>
    <row r="34" spans="3:4" ht="18" customHeight="1">
      <c r="C34" s="167"/>
      <c r="D34" s="136"/>
    </row>
    <row r="35" spans="3:4" ht="15" customHeight="1">
      <c r="C35" s="163"/>
      <c r="D35" s="136"/>
    </row>
    <row r="36" spans="3:4" ht="15" customHeight="1">
      <c r="C36" s="163"/>
      <c r="D36" s="136"/>
    </row>
    <row r="37" spans="3:4" ht="6" customHeight="1">
      <c r="D37" s="136"/>
    </row>
    <row r="38" spans="3:4" s="149" customFormat="1" ht="12.75" customHeight="1">
      <c r="C38" s="163"/>
    </row>
    <row r="39" spans="3:4" s="149" customFormat="1" ht="12.75" customHeight="1">
      <c r="C39" s="163"/>
    </row>
    <row r="40" spans="3:4" s="149" customFormat="1" ht="12.75" customHeight="1">
      <c r="C40" s="136"/>
    </row>
    <row r="41" spans="3:4">
      <c r="C41" s="163"/>
    </row>
    <row r="42" spans="3:4">
      <c r="C42" s="163"/>
    </row>
    <row r="44" spans="3:4">
      <c r="C44" s="163"/>
    </row>
    <row r="45" spans="3:4">
      <c r="C45" s="163"/>
    </row>
  </sheetData>
  <mergeCells count="4">
    <mergeCell ref="B1:D1"/>
    <mergeCell ref="B3:D3"/>
    <mergeCell ref="B4:D4"/>
    <mergeCell ref="B5:C5"/>
  </mergeCells>
  <pageMargins left="0.44" right="0.5" top="0.53" bottom="0.38" header="0.3" footer="0.2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C1:H27"/>
  <sheetViews>
    <sheetView zoomScaleNormal="100" workbookViewId="0">
      <selection sqref="A1:A1048576"/>
    </sheetView>
  </sheetViews>
  <sheetFormatPr defaultColWidth="9.1328125" defaultRowHeight="12.75"/>
  <cols>
    <col min="1" max="1" width="9.1328125" style="136"/>
    <col min="2" max="2" width="3.265625" style="136" customWidth="1"/>
    <col min="3" max="3" width="19" style="136" customWidth="1"/>
    <col min="4" max="4" width="13.1328125" style="136" customWidth="1"/>
    <col min="5" max="5" width="11.73046875" style="136" customWidth="1"/>
    <col min="6" max="6" width="30" style="136" customWidth="1"/>
    <col min="7" max="7" width="11.73046875" style="136" customWidth="1"/>
    <col min="8" max="16384" width="9.1328125" style="136"/>
  </cols>
  <sheetData>
    <row r="1" spans="3:8" ht="12.75" customHeight="1">
      <c r="C1" s="659" t="s">
        <v>153</v>
      </c>
      <c r="D1" s="659"/>
      <c r="E1" s="659"/>
      <c r="F1" s="659"/>
      <c r="G1" s="628"/>
    </row>
    <row r="2" spans="3:8" ht="13.15" thickBot="1">
      <c r="C2" s="137"/>
      <c r="D2" s="137"/>
      <c r="E2" s="138"/>
    </row>
    <row r="3" spans="3:8" ht="18" customHeight="1" thickTop="1">
      <c r="C3" s="139"/>
      <c r="D3" s="140" t="s">
        <v>154</v>
      </c>
      <c r="E3" s="140">
        <v>2024</v>
      </c>
      <c r="F3" s="141"/>
      <c r="G3" s="142"/>
    </row>
    <row r="4" spans="3:8" ht="7.5" customHeight="1">
      <c r="C4" s="82"/>
      <c r="D4" s="82"/>
    </row>
    <row r="5" spans="3:8" ht="13.9">
      <c r="C5" s="82"/>
      <c r="D5" s="143" t="s">
        <v>155</v>
      </c>
      <c r="E5" s="143"/>
      <c r="F5" s="143"/>
      <c r="G5" s="143"/>
    </row>
    <row r="6" spans="3:8">
      <c r="C6" s="82" t="s">
        <v>156</v>
      </c>
      <c r="D6" s="144" t="s">
        <v>437</v>
      </c>
      <c r="E6" s="84">
        <v>60929</v>
      </c>
      <c r="G6" s="82"/>
    </row>
    <row r="7" spans="3:8">
      <c r="C7" s="82" t="s">
        <v>157</v>
      </c>
      <c r="D7" s="144" t="s">
        <v>158</v>
      </c>
      <c r="E7" s="84">
        <v>2062</v>
      </c>
      <c r="G7" s="82"/>
    </row>
    <row r="8" spans="3:8" ht="6.75" customHeight="1">
      <c r="C8" s="82"/>
      <c r="D8" s="82"/>
      <c r="E8" s="82"/>
      <c r="F8" s="82"/>
      <c r="G8" s="82"/>
    </row>
    <row r="9" spans="3:8">
      <c r="C9" s="82"/>
      <c r="D9" s="84" t="s">
        <v>159</v>
      </c>
      <c r="E9" s="84"/>
      <c r="F9" s="84"/>
      <c r="G9" s="84"/>
    </row>
    <row r="10" spans="3:8">
      <c r="C10" s="82" t="s">
        <v>156</v>
      </c>
      <c r="D10" s="144" t="s">
        <v>437</v>
      </c>
      <c r="E10" s="82">
        <v>1822</v>
      </c>
      <c r="G10" s="82"/>
    </row>
    <row r="11" spans="3:8">
      <c r="C11" s="146" t="s">
        <v>157</v>
      </c>
      <c r="D11" s="147" t="s">
        <v>158</v>
      </c>
      <c r="E11" s="146">
        <v>917</v>
      </c>
      <c r="F11" s="139"/>
      <c r="G11" s="82"/>
    </row>
    <row r="12" spans="3:8" ht="6" customHeight="1">
      <c r="C12" s="82"/>
      <c r="D12" s="82"/>
      <c r="E12" s="82"/>
      <c r="F12" s="82"/>
      <c r="G12" s="82"/>
    </row>
    <row r="13" spans="3:8" ht="6" customHeight="1">
      <c r="C13" s="82"/>
      <c r="D13" s="82"/>
      <c r="E13" s="82"/>
      <c r="H13" s="82"/>
    </row>
    <row r="14" spans="3:8" s="149" customFormat="1" ht="12.75" customHeight="1">
      <c r="C14" s="148" t="s">
        <v>434</v>
      </c>
      <c r="H14" s="82"/>
    </row>
    <row r="15" spans="3:8" s="149" customFormat="1" ht="12.75" customHeight="1">
      <c r="C15" s="150"/>
    </row>
    <row r="16" spans="3:8" s="149" customFormat="1" ht="10.15">
      <c r="C16" s="151" t="s">
        <v>160</v>
      </c>
    </row>
    <row r="19" spans="3:8">
      <c r="C19" s="643" t="s">
        <v>161</v>
      </c>
      <c r="D19" s="643"/>
      <c r="E19" s="643"/>
      <c r="F19" s="643"/>
      <c r="G19" s="84"/>
    </row>
    <row r="20" spans="3:8">
      <c r="C20" s="643" t="s">
        <v>435</v>
      </c>
      <c r="D20" s="643"/>
      <c r="E20" s="643"/>
      <c r="F20" s="643"/>
      <c r="G20" s="84"/>
    </row>
    <row r="21" spans="3:8" ht="13.15" thickBot="1">
      <c r="C21" s="137"/>
      <c r="D21" s="137"/>
      <c r="E21" s="137"/>
      <c r="F21" s="82"/>
      <c r="G21" s="84"/>
    </row>
    <row r="22" spans="3:8" ht="18" customHeight="1" thickTop="1">
      <c r="C22" s="152"/>
      <c r="D22" s="140" t="s">
        <v>146</v>
      </c>
      <c r="E22" s="140">
        <v>2023</v>
      </c>
      <c r="F22" s="142"/>
      <c r="G22" s="84"/>
    </row>
    <row r="23" spans="3:8" ht="13.15">
      <c r="C23" s="153" t="s">
        <v>162</v>
      </c>
      <c r="D23" s="154" t="s">
        <v>225</v>
      </c>
      <c r="E23" s="84">
        <v>1074</v>
      </c>
      <c r="F23" s="155"/>
    </row>
    <row r="24" spans="3:8" ht="23.25">
      <c r="C24" s="583" t="s">
        <v>436</v>
      </c>
      <c r="D24" s="144" t="s">
        <v>225</v>
      </c>
      <c r="E24" s="82">
        <v>1074</v>
      </c>
    </row>
    <row r="25" spans="3:8">
      <c r="C25" s="152"/>
      <c r="D25" s="147"/>
      <c r="E25" s="376"/>
    </row>
    <row r="26" spans="3:8" ht="6" customHeight="1">
      <c r="C26" s="82"/>
      <c r="D26" s="82"/>
      <c r="E26" s="82"/>
      <c r="F26" s="82"/>
      <c r="G26" s="84"/>
    </row>
    <row r="27" spans="3:8" s="149" customFormat="1" ht="12.75" customHeight="1">
      <c r="C27" s="158" t="s">
        <v>163</v>
      </c>
      <c r="H27" s="136"/>
    </row>
  </sheetData>
  <mergeCells count="3">
    <mergeCell ref="C19:F19"/>
    <mergeCell ref="C20:F20"/>
    <mergeCell ref="C1:F1"/>
  </mergeCells>
  <pageMargins left="0.82677165354330717" right="0.23622047244094491"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6</vt:i4>
      </vt:variant>
    </vt:vector>
  </HeadingPairs>
  <TitlesOfParts>
    <vt:vector size="36" baseType="lpstr">
      <vt:lpstr>Prezentare generala</vt:lpstr>
      <vt:lpstr>Populatia</vt:lpstr>
      <vt:lpstr>Educatie</vt:lpstr>
      <vt:lpstr>Sanatate</vt:lpstr>
      <vt:lpstr>Forta de munca</vt:lpstr>
      <vt:lpstr>Castiguri salariale</vt:lpstr>
      <vt:lpstr>Protectia sociala a somerilor</vt:lpstr>
      <vt:lpstr>Asistenta sociala</vt:lpstr>
      <vt:lpstr>Asigurari sociale</vt:lpstr>
      <vt:lpstr>Justitia</vt:lpstr>
      <vt:lpstr>Cultura</vt:lpstr>
      <vt:lpstr>Conturi nationale</vt:lpstr>
      <vt:lpstr>Investitii </vt:lpstr>
      <vt:lpstr>Activitatea intreprinderii</vt:lpstr>
      <vt:lpstr>Industria</vt:lpstr>
      <vt:lpstr>Comert international</vt:lpstr>
      <vt:lpstr>Agricultura</vt:lpstr>
      <vt:lpstr>Silvicultura</vt:lpstr>
      <vt:lpstr>Constructii </vt:lpstr>
      <vt:lpstr>Locuinte</vt:lpstr>
      <vt:lpstr>Transporturi</vt:lpstr>
      <vt:lpstr>Turism </vt:lpstr>
      <vt:lpstr>Populatia_localitati</vt:lpstr>
      <vt:lpstr>Sanatate.</vt:lpstr>
      <vt:lpstr>Educatie.</vt:lpstr>
      <vt:lpstr>Cultura.</vt:lpstr>
      <vt:lpstr>Piata fortei de munca</vt:lpstr>
      <vt:lpstr>Protectia sociala</vt:lpstr>
      <vt:lpstr>Dotari edilitare</vt:lpstr>
      <vt:lpstr>Turismul</vt:lpstr>
      <vt:lpstr>'Asigurari sociale'!Print_Area</vt:lpstr>
      <vt:lpstr>Justitia!Print_Area</vt:lpstr>
      <vt:lpstr>Sanatate!Print_Area</vt:lpstr>
      <vt:lpstr>'Piata fortei de munca'!Print_Titles</vt:lpstr>
      <vt:lpstr>'Protectia sociala'!Print_Titles</vt:lpstr>
      <vt:lpstr>Sanatate.!Print_Titles</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Mesteacan</dc:creator>
  <cp:lastModifiedBy>Diana Magda Astalis</cp:lastModifiedBy>
  <cp:lastPrinted>2025-08-01T05:38:15Z</cp:lastPrinted>
  <dcterms:created xsi:type="dcterms:W3CDTF">2023-05-25T11:36:06Z</dcterms:created>
  <dcterms:modified xsi:type="dcterms:W3CDTF">2025-08-01T05:38:30Z</dcterms:modified>
</cp:coreProperties>
</file>